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alexa\Dropbox\OMEGA data\ABoutsou\2024\SKCHR 2024\"/>
    </mc:Choice>
  </mc:AlternateContent>
  <xr:revisionPtr revIDLastSave="0" documentId="13_ncr:1_{FE241389-7958-4BF3-80A8-D81FCCCE56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s " sheetId="23" r:id="rId1"/>
    <sheet name="Hlava, pohyb, Ridge " sheetId="25" r:id="rId2"/>
    <sheet name="CHS " sheetId="26" r:id="rId3"/>
    <sheet name="Zdroj" sheetId="11" state="hidden" r:id="rId4"/>
  </sheets>
  <definedNames>
    <definedName name="_xlnm._FilterDatabase" localSheetId="0" hidden="1">'Pes '!$B$4:$AE$4</definedName>
    <definedName name="mlady">Zdroj!$AG$2:$AG$13</definedName>
    <definedName name="_xlnm.Print_Area" localSheetId="0">'Pes '!$A$1:$AC$45</definedName>
    <definedName name="pes">Zdroj!$AH$2:$AH$13</definedName>
    <definedName name="pracovny">Zdroj!$AI$2:$AI$13</definedName>
    <definedName name="sampion">Zdroj!$AJ$2:$AJ$20</definedName>
    <definedName name="steniatko">Zdroj!$AF$2:$AF$15</definedName>
    <definedName name="veteran">Zdroj!$AK$2:$AK$13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26" l="1"/>
  <c r="I17" i="26"/>
  <c r="K16" i="26"/>
  <c r="I16" i="26"/>
  <c r="K15" i="26"/>
  <c r="I15" i="26"/>
  <c r="I14" i="26"/>
  <c r="H13" i="25" l="1"/>
  <c r="AB17" i="11" l="1"/>
  <c r="L24" i="26" l="1"/>
  <c r="M24" i="26" s="1"/>
  <c r="L25" i="26"/>
  <c r="L26" i="26"/>
  <c r="L27" i="26"/>
  <c r="L28" i="26"/>
  <c r="M28" i="26" s="1"/>
  <c r="L29" i="26"/>
  <c r="M29" i="26" s="1"/>
  <c r="L30" i="26"/>
  <c r="M30" i="26" s="1"/>
  <c r="L31" i="26"/>
  <c r="M31" i="26" s="1"/>
  <c r="L32" i="26"/>
  <c r="L33" i="26"/>
  <c r="L34" i="26"/>
  <c r="L35" i="26"/>
  <c r="L36" i="26"/>
  <c r="L37" i="26"/>
  <c r="M37" i="26" s="1"/>
  <c r="L38" i="26"/>
  <c r="M38" i="26" s="1"/>
  <c r="L39" i="26"/>
  <c r="L40" i="26"/>
  <c r="M40" i="26" s="1"/>
  <c r="L41" i="26"/>
  <c r="M41" i="26" s="1"/>
  <c r="L42" i="26"/>
  <c r="M42" i="26" s="1"/>
  <c r="M26" i="26"/>
  <c r="L23" i="26"/>
  <c r="M23" i="26" s="1"/>
  <c r="K42" i="26"/>
  <c r="K41" i="26"/>
  <c r="K40" i="26"/>
  <c r="M39" i="26"/>
  <c r="K39" i="26"/>
  <c r="K38" i="26"/>
  <c r="K37" i="26"/>
  <c r="M36" i="26"/>
  <c r="K36" i="26"/>
  <c r="M35" i="26"/>
  <c r="K35" i="26"/>
  <c r="M34" i="26"/>
  <c r="K34" i="26"/>
  <c r="M33" i="26"/>
  <c r="K33" i="26"/>
  <c r="M32" i="26"/>
  <c r="K32" i="26"/>
  <c r="K31" i="26"/>
  <c r="K30" i="26"/>
  <c r="K29" i="26"/>
  <c r="K28" i="26"/>
  <c r="M27" i="26"/>
  <c r="K27" i="26"/>
  <c r="K26" i="26"/>
  <c r="K25" i="26"/>
  <c r="K24" i="26"/>
  <c r="K23" i="26"/>
  <c r="K14" i="26"/>
  <c r="L42" i="25"/>
  <c r="L41" i="25"/>
  <c r="L40" i="25"/>
  <c r="M40" i="25" s="1"/>
  <c r="L39" i="25"/>
  <c r="L38" i="25"/>
  <c r="L37" i="25"/>
  <c r="L36" i="25"/>
  <c r="L35" i="25"/>
  <c r="L34" i="25"/>
  <c r="L33" i="25"/>
  <c r="L32" i="25"/>
  <c r="M32" i="25" s="1"/>
  <c r="L31" i="25"/>
  <c r="M31" i="25" s="1"/>
  <c r="L30" i="25"/>
  <c r="M30" i="25" s="1"/>
  <c r="L29" i="25"/>
  <c r="M29" i="25" s="1"/>
  <c r="L28" i="25"/>
  <c r="M28" i="25" s="1"/>
  <c r="L27" i="25"/>
  <c r="M27" i="25" s="1"/>
  <c r="L26" i="25"/>
  <c r="M26" i="25" s="1"/>
  <c r="L25" i="25"/>
  <c r="M25" i="25" s="1"/>
  <c r="L24" i="25"/>
  <c r="M33" i="25"/>
  <c r="M39" i="25"/>
  <c r="L23" i="25"/>
  <c r="K24" i="25"/>
  <c r="K25" i="25"/>
  <c r="K26" i="25"/>
  <c r="K27" i="25"/>
  <c r="K28" i="25"/>
  <c r="K29" i="25"/>
  <c r="K30" i="25"/>
  <c r="K31" i="25"/>
  <c r="K32" i="25"/>
  <c r="K33" i="25"/>
  <c r="K34" i="25"/>
  <c r="K35" i="25"/>
  <c r="K36" i="25"/>
  <c r="K37" i="25"/>
  <c r="K38" i="25"/>
  <c r="K39" i="25"/>
  <c r="K40" i="25"/>
  <c r="K41" i="25"/>
  <c r="M41" i="25" s="1"/>
  <c r="K42" i="25"/>
  <c r="M42" i="25" s="1"/>
  <c r="K23" i="25"/>
  <c r="H17" i="25"/>
  <c r="H16" i="25"/>
  <c r="H15" i="25"/>
  <c r="H14" i="25"/>
  <c r="H12" i="25"/>
  <c r="M23" i="25" l="1"/>
  <c r="M24" i="25"/>
  <c r="M25" i="26"/>
  <c r="M22" i="26" s="1"/>
  <c r="M34" i="25"/>
  <c r="M35" i="25"/>
  <c r="M37" i="25"/>
  <c r="M36" i="25"/>
  <c r="M38" i="25"/>
  <c r="M22" i="25" l="1"/>
  <c r="Q152" i="11" l="1"/>
  <c r="Q151" i="11"/>
  <c r="Q150" i="11"/>
  <c r="Q149" i="11"/>
  <c r="Q148" i="11"/>
  <c r="Q147" i="11"/>
  <c r="Q146" i="11"/>
  <c r="Q145" i="11"/>
  <c r="Q144" i="11"/>
  <c r="Q143" i="11"/>
  <c r="Q142" i="11"/>
  <c r="Q141" i="11"/>
  <c r="Q140" i="11"/>
  <c r="Q139" i="11"/>
  <c r="Q138" i="11"/>
  <c r="Q137" i="11"/>
  <c r="Q136" i="11"/>
  <c r="Q135" i="11"/>
  <c r="Q134" i="11"/>
  <c r="Q133" i="11"/>
  <c r="P152" i="11"/>
  <c r="P151" i="11"/>
  <c r="P150" i="11"/>
  <c r="P149" i="11"/>
  <c r="P148" i="11"/>
  <c r="P147" i="11"/>
  <c r="P146" i="11"/>
  <c r="P145" i="11"/>
  <c r="P144" i="11"/>
  <c r="P143" i="11"/>
  <c r="P142" i="11"/>
  <c r="P141" i="11"/>
  <c r="P140" i="11"/>
  <c r="P139" i="11"/>
  <c r="P138" i="11"/>
  <c r="P137" i="11"/>
  <c r="P136" i="11"/>
  <c r="P135" i="11"/>
  <c r="P134" i="11"/>
  <c r="P133" i="11"/>
  <c r="M1" i="11"/>
  <c r="L1" i="11"/>
  <c r="K1" i="11"/>
  <c r="J1" i="11"/>
  <c r="I1" i="11"/>
  <c r="H1" i="11"/>
  <c r="G1" i="11"/>
  <c r="F1" i="11"/>
  <c r="AQ61" i="11"/>
  <c r="AQ60" i="11"/>
  <c r="AQ59" i="11"/>
  <c r="AQ58" i="11"/>
  <c r="AP61" i="11"/>
  <c r="AP60" i="11"/>
  <c r="AP59" i="11"/>
  <c r="AP58" i="11"/>
  <c r="AO61" i="11"/>
  <c r="AO60" i="11"/>
  <c r="AO59" i="11"/>
  <c r="AO58" i="11"/>
  <c r="AQ53" i="11"/>
  <c r="AQ52" i="11"/>
  <c r="AQ51" i="11"/>
  <c r="AQ50" i="11"/>
  <c r="AV1" i="11"/>
  <c r="AU1" i="11"/>
  <c r="AO53" i="11"/>
  <c r="AO52" i="11"/>
  <c r="AO51" i="11"/>
  <c r="AO50" i="11"/>
  <c r="AP53" i="11"/>
  <c r="AP52" i="11"/>
  <c r="AP51" i="11"/>
  <c r="AP50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F120" i="11"/>
  <c r="G120" i="11"/>
  <c r="G103" i="11"/>
  <c r="G69" i="11"/>
  <c r="E120" i="11"/>
  <c r="F103" i="11"/>
  <c r="E103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19" i="11"/>
  <c r="E118" i="11"/>
  <c r="E117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19" i="11"/>
  <c r="F119" i="11"/>
  <c r="G118" i="11"/>
  <c r="F118" i="11"/>
  <c r="G117" i="11"/>
  <c r="F117" i="11"/>
  <c r="A62" i="11"/>
  <c r="A61" i="11"/>
  <c r="A60" i="11"/>
  <c r="A59" i="11"/>
  <c r="A58" i="11"/>
  <c r="A72" i="11"/>
  <c r="A71" i="11"/>
  <c r="A70" i="11"/>
  <c r="A69" i="11"/>
  <c r="A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69" i="11"/>
  <c r="E69" i="11"/>
  <c r="AB27" i="23" l="1"/>
  <c r="AB28" i="23"/>
  <c r="AB29" i="23"/>
  <c r="AB30" i="23"/>
  <c r="AB31" i="23"/>
  <c r="AB32" i="23"/>
  <c r="AB33" i="23"/>
  <c r="AB34" i="23"/>
  <c r="AB35" i="23"/>
  <c r="AB36" i="23"/>
  <c r="AB37" i="23"/>
  <c r="AB38" i="23"/>
  <c r="AB39" i="23"/>
  <c r="AB40" i="23"/>
  <c r="AB41" i="23"/>
  <c r="AB42" i="23"/>
  <c r="AB43" i="23"/>
  <c r="AB44" i="23"/>
  <c r="AB45" i="23"/>
  <c r="AB26" i="23"/>
  <c r="R164" i="11"/>
  <c r="Q164" i="11"/>
  <c r="R163" i="11"/>
  <c r="Q163" i="11"/>
  <c r="P163" i="11"/>
  <c r="R157" i="11"/>
  <c r="Q157" i="11"/>
  <c r="R156" i="11"/>
  <c r="Q156" i="11"/>
  <c r="P156" i="11"/>
  <c r="R124" i="11"/>
  <c r="Q124" i="11"/>
  <c r="R123" i="11"/>
  <c r="Q123" i="11"/>
  <c r="P123" i="11"/>
  <c r="R117" i="11"/>
  <c r="Q117" i="11"/>
  <c r="R116" i="11"/>
  <c r="Q116" i="11"/>
  <c r="P116" i="11"/>
  <c r="R104" i="11"/>
  <c r="Q104" i="11"/>
  <c r="R103" i="11"/>
  <c r="Q103" i="11"/>
  <c r="P103" i="11"/>
  <c r="R97" i="11"/>
  <c r="Q97" i="11"/>
  <c r="R96" i="11"/>
  <c r="Q96" i="11"/>
  <c r="P96" i="11"/>
  <c r="R84" i="11"/>
  <c r="Q84" i="11"/>
  <c r="R83" i="11"/>
  <c r="Q83" i="11"/>
  <c r="P83" i="11"/>
  <c r="R77" i="11"/>
  <c r="Q77" i="11"/>
  <c r="R76" i="11"/>
  <c r="Q76" i="11"/>
  <c r="P76" i="11"/>
  <c r="R64" i="11"/>
  <c r="Q64" i="11"/>
  <c r="P64" i="11"/>
  <c r="R57" i="11"/>
  <c r="Q57" i="11"/>
  <c r="P57" i="11"/>
  <c r="R44" i="11"/>
  <c r="Q44" i="11"/>
  <c r="Q43" i="11"/>
  <c r="P44" i="11"/>
  <c r="R37" i="11"/>
  <c r="Q37" i="11"/>
  <c r="P37" i="11"/>
  <c r="BH1" i="11"/>
  <c r="BG1" i="11"/>
  <c r="BF1" i="11"/>
  <c r="BE1" i="11"/>
  <c r="BD1" i="11"/>
  <c r="BC1" i="11"/>
  <c r="AQ65" i="11" l="1"/>
  <c r="AQ64" i="11"/>
  <c r="AQ63" i="11"/>
  <c r="AQ62" i="11"/>
  <c r="AQ57" i="11"/>
  <c r="AQ56" i="11"/>
  <c r="AQ55" i="11"/>
  <c r="AQ54" i="11"/>
  <c r="AQ49" i="11"/>
  <c r="AQ48" i="11"/>
  <c r="AQ47" i="11"/>
  <c r="AQ46" i="11"/>
  <c r="AQ45" i="11"/>
  <c r="AQ44" i="11"/>
  <c r="AQ43" i="11"/>
  <c r="AQ42" i="11"/>
  <c r="AQ41" i="11"/>
  <c r="AQ40" i="11"/>
  <c r="AQ39" i="11"/>
  <c r="AQ38" i="11"/>
  <c r="AO65" i="11"/>
  <c r="AO64" i="11"/>
  <c r="AO63" i="11"/>
  <c r="AO62" i="11"/>
  <c r="AO57" i="11"/>
  <c r="AO56" i="11"/>
  <c r="AO55" i="11"/>
  <c r="AO54" i="11"/>
  <c r="AO49" i="11"/>
  <c r="AO48" i="11"/>
  <c r="AO47" i="11"/>
  <c r="AO46" i="11"/>
  <c r="AO45" i="11"/>
  <c r="AO44" i="11"/>
  <c r="AO43" i="11"/>
  <c r="AO42" i="11"/>
  <c r="AO41" i="11"/>
  <c r="AO40" i="11"/>
  <c r="AO39" i="11"/>
  <c r="AO38" i="11"/>
  <c r="AP65" i="11"/>
  <c r="AP64" i="11"/>
  <c r="AP63" i="11"/>
  <c r="AP62" i="11"/>
  <c r="AP57" i="11"/>
  <c r="AP56" i="11"/>
  <c r="AP55" i="11"/>
  <c r="AP54" i="11"/>
  <c r="AP49" i="11"/>
  <c r="AP48" i="11"/>
  <c r="AP47" i="11"/>
  <c r="AP46" i="11"/>
  <c r="AP45" i="11"/>
  <c r="AP44" i="11"/>
  <c r="AP43" i="11"/>
  <c r="AP42" i="11"/>
  <c r="AP41" i="11"/>
  <c r="AP40" i="11"/>
  <c r="AP39" i="11"/>
  <c r="AP38" i="11"/>
  <c r="AQ37" i="11"/>
  <c r="AQ36" i="11"/>
  <c r="AQ35" i="11"/>
  <c r="AQ34" i="11"/>
  <c r="AP37" i="11"/>
  <c r="AP36" i="11"/>
  <c r="AP35" i="11"/>
  <c r="AP34" i="11"/>
  <c r="AO37" i="11"/>
  <c r="AO36" i="11"/>
  <c r="AO35" i="11"/>
  <c r="AO34" i="11"/>
  <c r="AW1" i="11"/>
  <c r="AT1" i="11"/>
  <c r="AS1" i="11"/>
  <c r="AR1" i="11"/>
  <c r="AQ1" i="11"/>
  <c r="AP1" i="11"/>
  <c r="G75" i="11"/>
  <c r="F75" i="11"/>
  <c r="E75" i="11"/>
  <c r="G57" i="11"/>
  <c r="F57" i="11"/>
  <c r="E57" i="11"/>
  <c r="AK1" i="11"/>
  <c r="AJ1" i="11"/>
  <c r="AI1" i="11"/>
  <c r="AH1" i="11"/>
  <c r="AG1" i="11"/>
  <c r="AF1" i="11"/>
  <c r="R172" i="11"/>
  <c r="R171" i="11"/>
  <c r="R170" i="11"/>
  <c r="R169" i="11"/>
  <c r="R168" i="11"/>
  <c r="R167" i="11"/>
  <c r="R166" i="11"/>
  <c r="R165" i="11"/>
  <c r="R162" i="11"/>
  <c r="R161" i="11"/>
  <c r="R160" i="11"/>
  <c r="R159" i="11"/>
  <c r="R158" i="11"/>
  <c r="R155" i="11"/>
  <c r="R154" i="11"/>
  <c r="R153" i="11"/>
  <c r="R132" i="11"/>
  <c r="R131" i="11"/>
  <c r="R130" i="11"/>
  <c r="R129" i="11"/>
  <c r="R128" i="11"/>
  <c r="R127" i="11"/>
  <c r="R126" i="11"/>
  <c r="R125" i="11"/>
  <c r="R122" i="11"/>
  <c r="R121" i="11"/>
  <c r="R120" i="11"/>
  <c r="R119" i="11"/>
  <c r="R118" i="11"/>
  <c r="R115" i="11"/>
  <c r="R114" i="11"/>
  <c r="R113" i="11"/>
  <c r="R112" i="11"/>
  <c r="R111" i="11"/>
  <c r="R110" i="11"/>
  <c r="R109" i="11"/>
  <c r="R108" i="11"/>
  <c r="R107" i="11"/>
  <c r="R106" i="11"/>
  <c r="R105" i="11"/>
  <c r="R102" i="11"/>
  <c r="R101" i="11"/>
  <c r="R100" i="11"/>
  <c r="R99" i="11"/>
  <c r="R98" i="11"/>
  <c r="R95" i="11"/>
  <c r="R94" i="11"/>
  <c r="R93" i="11"/>
  <c r="R92" i="11"/>
  <c r="R91" i="11"/>
  <c r="R90" i="11"/>
  <c r="R89" i="11"/>
  <c r="R88" i="11"/>
  <c r="R87" i="11"/>
  <c r="R86" i="11"/>
  <c r="R85" i="11"/>
  <c r="R82" i="11"/>
  <c r="R81" i="11"/>
  <c r="R80" i="11"/>
  <c r="R79" i="11"/>
  <c r="R78" i="11"/>
  <c r="R75" i="11"/>
  <c r="R74" i="11"/>
  <c r="R73" i="11"/>
  <c r="R72" i="11"/>
  <c r="R71" i="11"/>
  <c r="R70" i="11"/>
  <c r="R69" i="11"/>
  <c r="R68" i="11"/>
  <c r="R67" i="11"/>
  <c r="R66" i="11"/>
  <c r="R65" i="11"/>
  <c r="R63" i="11"/>
  <c r="R62" i="11"/>
  <c r="R61" i="11"/>
  <c r="R60" i="11"/>
  <c r="R59" i="11"/>
  <c r="R58" i="11"/>
  <c r="R56" i="11"/>
  <c r="R55" i="11"/>
  <c r="R54" i="11"/>
  <c r="R53" i="11"/>
  <c r="F149" i="11"/>
  <c r="E149" i="11"/>
  <c r="F148" i="11"/>
  <c r="E148" i="11"/>
  <c r="F147" i="11"/>
  <c r="E147" i="11"/>
  <c r="F146" i="11"/>
  <c r="E146" i="11"/>
  <c r="F145" i="11"/>
  <c r="E145" i="11"/>
  <c r="F144" i="11"/>
  <c r="E144" i="11"/>
  <c r="F143" i="11"/>
  <c r="E143" i="11"/>
  <c r="F142" i="11"/>
  <c r="E142" i="11"/>
  <c r="F141" i="11"/>
  <c r="E141" i="11"/>
  <c r="F140" i="11"/>
  <c r="E140" i="11"/>
  <c r="F139" i="11"/>
  <c r="E139" i="11"/>
  <c r="F138" i="11"/>
  <c r="E138" i="11"/>
  <c r="F137" i="11"/>
  <c r="E137" i="11"/>
  <c r="F136" i="11"/>
  <c r="E136" i="11"/>
  <c r="F135" i="11"/>
  <c r="E135" i="11"/>
  <c r="F134" i="11"/>
  <c r="E134" i="11"/>
  <c r="G116" i="11"/>
  <c r="F116" i="11"/>
  <c r="E116" i="11"/>
  <c r="G115" i="11"/>
  <c r="F115" i="11"/>
  <c r="E115" i="11"/>
  <c r="G114" i="11"/>
  <c r="F114" i="11"/>
  <c r="E114" i="11"/>
  <c r="G113" i="11"/>
  <c r="F113" i="11"/>
  <c r="E113" i="11"/>
  <c r="G112" i="11"/>
  <c r="F112" i="11"/>
  <c r="E112" i="11"/>
  <c r="G111" i="11"/>
  <c r="F111" i="11"/>
  <c r="E111" i="11"/>
  <c r="G110" i="11"/>
  <c r="F110" i="11"/>
  <c r="E110" i="11"/>
  <c r="G109" i="11"/>
  <c r="F109" i="11"/>
  <c r="E109" i="11"/>
  <c r="G108" i="11"/>
  <c r="F108" i="11"/>
  <c r="E108" i="11"/>
  <c r="G107" i="11"/>
  <c r="F107" i="11"/>
  <c r="E107" i="11"/>
  <c r="G106" i="11"/>
  <c r="F106" i="11"/>
  <c r="E106" i="11"/>
  <c r="G105" i="11"/>
  <c r="F105" i="11"/>
  <c r="E105" i="11"/>
  <c r="G104" i="11"/>
  <c r="F104" i="11"/>
  <c r="E104" i="11"/>
  <c r="G102" i="11"/>
  <c r="F102" i="11"/>
  <c r="E102" i="11"/>
  <c r="G101" i="11"/>
  <c r="F101" i="11"/>
  <c r="E101" i="11"/>
  <c r="G100" i="11"/>
  <c r="F100" i="11"/>
  <c r="E100" i="11"/>
  <c r="G99" i="11"/>
  <c r="F99" i="11"/>
  <c r="E99" i="11"/>
  <c r="G98" i="11"/>
  <c r="F98" i="11"/>
  <c r="E98" i="11"/>
  <c r="G97" i="11"/>
  <c r="F97" i="11"/>
  <c r="E97" i="11"/>
  <c r="G96" i="11"/>
  <c r="F96" i="11"/>
  <c r="E96" i="11"/>
  <c r="G95" i="11"/>
  <c r="F95" i="11"/>
  <c r="E95" i="11"/>
  <c r="G94" i="11"/>
  <c r="F94" i="11"/>
  <c r="E94" i="11"/>
  <c r="G93" i="11"/>
  <c r="F93" i="11"/>
  <c r="E93" i="11"/>
  <c r="G92" i="11"/>
  <c r="F92" i="11"/>
  <c r="E92" i="11"/>
  <c r="G91" i="11"/>
  <c r="F91" i="11"/>
  <c r="E91" i="11"/>
  <c r="G90" i="11"/>
  <c r="F90" i="11"/>
  <c r="E90" i="11"/>
  <c r="G89" i="11"/>
  <c r="F89" i="11"/>
  <c r="E89" i="11"/>
  <c r="G88" i="11"/>
  <c r="F88" i="11"/>
  <c r="E88" i="11"/>
  <c r="G87" i="11"/>
  <c r="F87" i="11"/>
  <c r="E87" i="11"/>
  <c r="G86" i="11"/>
  <c r="F86" i="11"/>
  <c r="E86" i="11"/>
  <c r="G85" i="11"/>
  <c r="F85" i="11"/>
  <c r="E85" i="11"/>
  <c r="G84" i="11"/>
  <c r="F84" i="11"/>
  <c r="E84" i="11"/>
  <c r="G83" i="11"/>
  <c r="F83" i="11"/>
  <c r="E83" i="11"/>
  <c r="G82" i="11"/>
  <c r="F82" i="11"/>
  <c r="E82" i="11"/>
  <c r="G81" i="11"/>
  <c r="F81" i="11"/>
  <c r="E81" i="11"/>
  <c r="G80" i="11"/>
  <c r="F80" i="11"/>
  <c r="E80" i="11"/>
  <c r="G79" i="11"/>
  <c r="F79" i="11"/>
  <c r="E79" i="11"/>
  <c r="G78" i="11"/>
  <c r="F78" i="11"/>
  <c r="E78" i="11"/>
  <c r="G77" i="11"/>
  <c r="F77" i="11"/>
  <c r="E77" i="11"/>
  <c r="G76" i="11"/>
  <c r="F76" i="11"/>
  <c r="E76" i="11"/>
  <c r="G74" i="11"/>
  <c r="F74" i="11"/>
  <c r="E74" i="11"/>
  <c r="G73" i="11"/>
  <c r="F73" i="11"/>
  <c r="E73" i="11"/>
  <c r="G72" i="11"/>
  <c r="F72" i="11"/>
  <c r="E72" i="11"/>
  <c r="G71" i="11"/>
  <c r="F71" i="11"/>
  <c r="E71" i="11"/>
  <c r="G70" i="11"/>
  <c r="F70" i="11"/>
  <c r="E70" i="11"/>
  <c r="G68" i="11"/>
  <c r="F68" i="11"/>
  <c r="E68" i="11"/>
  <c r="G67" i="11"/>
  <c r="F67" i="11"/>
  <c r="E67" i="11"/>
  <c r="G66" i="11"/>
  <c r="F66" i="11"/>
  <c r="E66" i="11"/>
  <c r="G65" i="11"/>
  <c r="F65" i="11"/>
  <c r="E65" i="11"/>
  <c r="G64" i="11"/>
  <c r="F64" i="11"/>
  <c r="E64" i="11"/>
  <c r="G63" i="11"/>
  <c r="F63" i="11"/>
  <c r="E63" i="11"/>
  <c r="G62" i="11"/>
  <c r="F62" i="11"/>
  <c r="E62" i="11"/>
  <c r="G61" i="11"/>
  <c r="F61" i="11"/>
  <c r="E61" i="11"/>
  <c r="G60" i="11"/>
  <c r="F60" i="11"/>
  <c r="E60" i="11"/>
  <c r="G59" i="11"/>
  <c r="F59" i="11"/>
  <c r="E59" i="11"/>
  <c r="G58" i="11"/>
  <c r="F58" i="11"/>
  <c r="E58" i="11"/>
  <c r="G56" i="11"/>
  <c r="F56" i="11"/>
  <c r="E56" i="11"/>
  <c r="G55" i="11"/>
  <c r="F55" i="11"/>
  <c r="E55" i="11"/>
  <c r="G54" i="11"/>
  <c r="F54" i="11"/>
  <c r="E54" i="11"/>
  <c r="G53" i="11"/>
  <c r="F53" i="11"/>
  <c r="E53" i="11"/>
  <c r="G52" i="11"/>
  <c r="F52" i="11"/>
  <c r="E52" i="11"/>
  <c r="G51" i="11"/>
  <c r="F51" i="11"/>
  <c r="E51" i="11"/>
  <c r="G50" i="11"/>
  <c r="F50" i="11"/>
  <c r="E50" i="11"/>
  <c r="G49" i="11"/>
  <c r="F49" i="11"/>
  <c r="E49" i="11"/>
  <c r="G48" i="11"/>
  <c r="F48" i="11"/>
  <c r="E48" i="11"/>
  <c r="G47" i="11"/>
  <c r="F47" i="11"/>
  <c r="E47" i="11"/>
  <c r="G46" i="11"/>
  <c r="F46" i="11"/>
  <c r="E46" i="11"/>
  <c r="G45" i="11"/>
  <c r="F45" i="11"/>
  <c r="E45" i="11"/>
  <c r="G44" i="11"/>
  <c r="F44" i="11"/>
  <c r="E44" i="11"/>
  <c r="G43" i="11"/>
  <c r="F43" i="11"/>
  <c r="E43" i="11"/>
  <c r="G42" i="11"/>
  <c r="F42" i="11"/>
  <c r="E42" i="11"/>
  <c r="G41" i="11"/>
  <c r="F41" i="11"/>
  <c r="E41" i="11"/>
  <c r="G40" i="11"/>
  <c r="F40" i="11"/>
  <c r="E40" i="11"/>
  <c r="G39" i="11"/>
  <c r="F39" i="11"/>
  <c r="E39" i="11"/>
  <c r="G38" i="11"/>
  <c r="F38" i="11"/>
  <c r="E38" i="11"/>
  <c r="G37" i="11"/>
  <c r="F37" i="11"/>
  <c r="E37" i="11"/>
  <c r="G36" i="11"/>
  <c r="F36" i="11"/>
  <c r="E36" i="11"/>
  <c r="G35" i="11"/>
  <c r="F35" i="11"/>
  <c r="E35" i="11"/>
  <c r="G34" i="11"/>
  <c r="F34" i="11"/>
  <c r="E34" i="11"/>
  <c r="G33" i="11"/>
  <c r="F33" i="11"/>
  <c r="E33" i="11"/>
  <c r="Q172" i="11"/>
  <c r="P172" i="11"/>
  <c r="Q171" i="11"/>
  <c r="P171" i="11"/>
  <c r="Q170" i="11"/>
  <c r="P170" i="11"/>
  <c r="Q169" i="11"/>
  <c r="P169" i="11"/>
  <c r="Q168" i="11"/>
  <c r="P168" i="11"/>
  <c r="Q167" i="11"/>
  <c r="P167" i="11"/>
  <c r="Q166" i="11"/>
  <c r="P166" i="11"/>
  <c r="Q165" i="11"/>
  <c r="P165" i="11"/>
  <c r="P164" i="11"/>
  <c r="Q162" i="11"/>
  <c r="P162" i="11"/>
  <c r="Q161" i="11"/>
  <c r="P161" i="11"/>
  <c r="Q160" i="11"/>
  <c r="P160" i="11"/>
  <c r="Q159" i="11"/>
  <c r="P159" i="11"/>
  <c r="Q158" i="11"/>
  <c r="P158" i="11"/>
  <c r="P157" i="11"/>
  <c r="Q155" i="11"/>
  <c r="P155" i="11"/>
  <c r="Q154" i="11"/>
  <c r="P154" i="11"/>
  <c r="Q153" i="11"/>
  <c r="P153" i="11"/>
  <c r="Q132" i="11"/>
  <c r="P132" i="11"/>
  <c r="Q131" i="11"/>
  <c r="P131" i="11"/>
  <c r="Q130" i="11"/>
  <c r="P130" i="11"/>
  <c r="Q129" i="11"/>
  <c r="P129" i="11"/>
  <c r="Q128" i="11"/>
  <c r="P128" i="11"/>
  <c r="Q127" i="11"/>
  <c r="P127" i="11"/>
  <c r="Q126" i="11"/>
  <c r="P126" i="11"/>
  <c r="Q125" i="11"/>
  <c r="P125" i="11"/>
  <c r="P124" i="11"/>
  <c r="Q122" i="11"/>
  <c r="P122" i="11"/>
  <c r="Q121" i="11"/>
  <c r="P121" i="11"/>
  <c r="Q120" i="11"/>
  <c r="P120" i="11"/>
  <c r="Q119" i="11"/>
  <c r="P119" i="11"/>
  <c r="Q118" i="11"/>
  <c r="P118" i="11"/>
  <c r="P117" i="11"/>
  <c r="Q115" i="11"/>
  <c r="P115" i="11"/>
  <c r="Q114" i="11"/>
  <c r="P114" i="11"/>
  <c r="Q113" i="11"/>
  <c r="P113" i="11"/>
  <c r="Q112" i="11"/>
  <c r="P112" i="11"/>
  <c r="Q111" i="11"/>
  <c r="P111" i="11"/>
  <c r="Q110" i="11"/>
  <c r="P110" i="11"/>
  <c r="Q109" i="11"/>
  <c r="P109" i="11"/>
  <c r="Q108" i="11"/>
  <c r="P108" i="11"/>
  <c r="Q107" i="11"/>
  <c r="P107" i="11"/>
  <c r="Q106" i="11"/>
  <c r="P106" i="11"/>
  <c r="Q105" i="11"/>
  <c r="P105" i="11"/>
  <c r="P104" i="11"/>
  <c r="Q102" i="11"/>
  <c r="P102" i="11"/>
  <c r="Q101" i="11"/>
  <c r="P101" i="11"/>
  <c r="Q100" i="11"/>
  <c r="P100" i="11"/>
  <c r="Q99" i="11"/>
  <c r="P99" i="11"/>
  <c r="Q98" i="11"/>
  <c r="P98" i="11"/>
  <c r="P97" i="11"/>
  <c r="Q95" i="11"/>
  <c r="P95" i="11"/>
  <c r="Q94" i="11"/>
  <c r="P94" i="11"/>
  <c r="Q93" i="11"/>
  <c r="P93" i="11"/>
  <c r="Q92" i="11"/>
  <c r="P92" i="11"/>
  <c r="Q91" i="11"/>
  <c r="P91" i="11"/>
  <c r="Q90" i="11"/>
  <c r="P90" i="11"/>
  <c r="Q89" i="11"/>
  <c r="P89" i="11"/>
  <c r="Q88" i="11"/>
  <c r="P88" i="11"/>
  <c r="Q87" i="11"/>
  <c r="P87" i="11"/>
  <c r="Q86" i="11"/>
  <c r="P86" i="11"/>
  <c r="Q85" i="11"/>
  <c r="P85" i="11"/>
  <c r="P84" i="11"/>
  <c r="Q82" i="11"/>
  <c r="P82" i="11"/>
  <c r="Q81" i="11"/>
  <c r="P81" i="11"/>
  <c r="Q80" i="11"/>
  <c r="P80" i="11"/>
  <c r="Q79" i="11"/>
  <c r="P79" i="11"/>
  <c r="Q78" i="11"/>
  <c r="P78" i="11"/>
  <c r="P77" i="11"/>
  <c r="Q75" i="11"/>
  <c r="P75" i="11"/>
  <c r="Q74" i="11"/>
  <c r="P74" i="11"/>
  <c r="Q73" i="11"/>
  <c r="P73" i="11"/>
  <c r="Q72" i="11"/>
  <c r="P72" i="11"/>
  <c r="Q71" i="11"/>
  <c r="P71" i="11"/>
  <c r="Q70" i="11"/>
  <c r="P70" i="11"/>
  <c r="Q69" i="11"/>
  <c r="P69" i="11"/>
  <c r="Q68" i="11"/>
  <c r="P68" i="11"/>
  <c r="Q67" i="11"/>
  <c r="P67" i="11"/>
  <c r="Q66" i="11"/>
  <c r="P66" i="11"/>
  <c r="Q65" i="11"/>
  <c r="P65" i="11"/>
  <c r="Q63" i="11"/>
  <c r="P63" i="11"/>
  <c r="Q62" i="11"/>
  <c r="P62" i="11"/>
  <c r="Q61" i="11"/>
  <c r="P61" i="11"/>
  <c r="Q60" i="11"/>
  <c r="P60" i="11"/>
  <c r="Q59" i="11"/>
  <c r="P59" i="11"/>
  <c r="Q58" i="11"/>
  <c r="P58" i="11"/>
  <c r="Q56" i="11"/>
  <c r="P56" i="11"/>
  <c r="Q55" i="11"/>
  <c r="P55" i="11"/>
  <c r="Q54" i="11"/>
  <c r="P54" i="11"/>
  <c r="Q53" i="11"/>
  <c r="P53" i="11"/>
  <c r="R52" i="11"/>
  <c r="Q52" i="11"/>
  <c r="P52" i="11"/>
  <c r="R51" i="11"/>
  <c r="Q51" i="11"/>
  <c r="P51" i="11"/>
  <c r="R50" i="11"/>
  <c r="Q50" i="11"/>
  <c r="P50" i="11"/>
  <c r="R49" i="11"/>
  <c r="Q49" i="11"/>
  <c r="P49" i="11"/>
  <c r="R48" i="11"/>
  <c r="Q48" i="11"/>
  <c r="P48" i="11"/>
  <c r="R47" i="11"/>
  <c r="Q47" i="11"/>
  <c r="P47" i="11"/>
  <c r="R46" i="11"/>
  <c r="Q46" i="11"/>
  <c r="P46" i="11"/>
  <c r="R45" i="11"/>
  <c r="Q45" i="11"/>
  <c r="P45" i="11"/>
  <c r="R43" i="11"/>
  <c r="P43" i="11"/>
  <c r="R42" i="11"/>
  <c r="Q42" i="11"/>
  <c r="P42" i="11"/>
  <c r="R41" i="11"/>
  <c r="Q41" i="11"/>
  <c r="P41" i="11"/>
  <c r="R40" i="11"/>
  <c r="Q40" i="11"/>
  <c r="P40" i="11"/>
  <c r="R39" i="11"/>
  <c r="Q39" i="11"/>
  <c r="P39" i="11"/>
  <c r="R38" i="11"/>
  <c r="Q38" i="11"/>
  <c r="P38" i="11"/>
  <c r="R36" i="11"/>
  <c r="Q36" i="11"/>
  <c r="P36" i="11"/>
  <c r="R35" i="11"/>
  <c r="Q35" i="11"/>
  <c r="P35" i="11"/>
  <c r="R34" i="11"/>
  <c r="Q34" i="11"/>
  <c r="P34" i="11"/>
  <c r="R33" i="11"/>
  <c r="Q33" i="11"/>
  <c r="P33" i="11"/>
  <c r="A34" i="11"/>
  <c r="X1" i="11"/>
  <c r="W1" i="11"/>
  <c r="V1" i="11"/>
  <c r="U1" i="11"/>
  <c r="T1" i="11"/>
  <c r="S1" i="11"/>
  <c r="R1" i="11"/>
  <c r="Q1" i="11"/>
  <c r="A67" i="11"/>
  <c r="A66" i="11"/>
  <c r="A65" i="11"/>
  <c r="A64" i="11"/>
  <c r="A57" i="11"/>
  <c r="A56" i="11"/>
  <c r="A55" i="11"/>
  <c r="A54" i="11"/>
  <c r="A52" i="11"/>
  <c r="A51" i="11"/>
  <c r="A50" i="11"/>
  <c r="A49" i="11"/>
  <c r="A47" i="11"/>
  <c r="A46" i="11"/>
  <c r="A45" i="11"/>
  <c r="A44" i="11"/>
  <c r="A63" i="11"/>
  <c r="A53" i="11"/>
  <c r="A48" i="11"/>
  <c r="A43" i="11"/>
  <c r="A42" i="11"/>
  <c r="A41" i="11"/>
  <c r="A40" i="11"/>
  <c r="A39" i="11"/>
  <c r="A38" i="11"/>
  <c r="A37" i="11"/>
  <c r="A36" i="11"/>
  <c r="A35" i="11"/>
  <c r="A33" i="11"/>
  <c r="Z39" i="23" l="1"/>
  <c r="Z28" i="23"/>
  <c r="Z43" i="23"/>
  <c r="Z38" i="23"/>
  <c r="Z34" i="23"/>
  <c r="AA34" i="23" s="1"/>
  <c r="Z29" i="23"/>
  <c r="Z40" i="23"/>
  <c r="Z37" i="23"/>
  <c r="Z35" i="23"/>
  <c r="AA35" i="23" s="1"/>
  <c r="Z41" i="23"/>
  <c r="Z36" i="23"/>
  <c r="Z33" i="23"/>
  <c r="AA33" i="23" s="1"/>
  <c r="AC33" i="23" s="1"/>
  <c r="Z32" i="23"/>
  <c r="Z31" i="23"/>
  <c r="Z30" i="23"/>
  <c r="Z45" i="23"/>
  <c r="Z44" i="23"/>
  <c r="Z42" i="23"/>
  <c r="R27" i="23"/>
  <c r="R28" i="23"/>
  <c r="R29" i="23"/>
  <c r="R30" i="23"/>
  <c r="R39" i="23"/>
  <c r="R44" i="23"/>
  <c r="R31" i="23"/>
  <c r="R32" i="23"/>
  <c r="R45" i="23"/>
  <c r="R33" i="23"/>
  <c r="R34" i="23"/>
  <c r="R37" i="23"/>
  <c r="R35" i="23"/>
  <c r="R38" i="23"/>
  <c r="R36" i="23"/>
  <c r="R40" i="23"/>
  <c r="R41" i="23"/>
  <c r="R42" i="23"/>
  <c r="R43" i="23"/>
  <c r="J29" i="23"/>
  <c r="J28" i="23"/>
  <c r="J30" i="23"/>
  <c r="J45" i="23"/>
  <c r="J31" i="23"/>
  <c r="J41" i="23"/>
  <c r="J32" i="23"/>
  <c r="J33" i="23"/>
  <c r="J34" i="23"/>
  <c r="J35" i="23"/>
  <c r="J39" i="23"/>
  <c r="J27" i="23"/>
  <c r="J36" i="23"/>
  <c r="J37" i="23"/>
  <c r="J38" i="23"/>
  <c r="J40" i="23"/>
  <c r="J42" i="23"/>
  <c r="J43" i="23"/>
  <c r="J44" i="23"/>
  <c r="J26" i="23"/>
  <c r="R26" i="23"/>
  <c r="Z27" i="23"/>
  <c r="Z26" i="23"/>
  <c r="AA36" i="23" l="1"/>
  <c r="AA32" i="23"/>
  <c r="AC32" i="23" s="1"/>
  <c r="AA37" i="23"/>
  <c r="AA28" i="23"/>
  <c r="AC28" i="23" s="1"/>
  <c r="AA26" i="23"/>
  <c r="AA43" i="23"/>
  <c r="AC43" i="23" s="1"/>
  <c r="AC36" i="23"/>
  <c r="AA39" i="23"/>
  <c r="AC39" i="23" s="1"/>
  <c r="AA29" i="23"/>
  <c r="AC29" i="23" s="1"/>
  <c r="AA41" i="23"/>
  <c r="AC41" i="23" s="1"/>
  <c r="AC34" i="23"/>
  <c r="AA44" i="23"/>
  <c r="AC44" i="23" s="1"/>
  <c r="AA40" i="23"/>
  <c r="AC40" i="23" s="1"/>
  <c r="AC37" i="23"/>
  <c r="AA42" i="23"/>
  <c r="AC42" i="23" s="1"/>
  <c r="AA30" i="23"/>
  <c r="AC30" i="23" s="1"/>
  <c r="AA45" i="23"/>
  <c r="AC45" i="23" s="1"/>
  <c r="AA27" i="23"/>
  <c r="AC27" i="23" s="1"/>
  <c r="AA38" i="23"/>
  <c r="AC38" i="23" s="1"/>
  <c r="AC35" i="23"/>
  <c r="AA31" i="23"/>
  <c r="AC31" i="23" s="1"/>
  <c r="AC26" i="23" l="1"/>
  <c r="AC25" i="23" s="1"/>
  <c r="L21" i="23" s="1"/>
  <c r="AA25" i="23"/>
</calcChain>
</file>

<file path=xl/sharedStrings.xml><?xml version="1.0" encoding="utf-8"?>
<sst xmlns="http://schemas.openxmlformats.org/spreadsheetml/2006/main" count="318" uniqueCount="137">
  <si>
    <t>Typ výstavy</t>
  </si>
  <si>
    <t>Tituly v kruhu</t>
  </si>
  <si>
    <t>Získané body</t>
  </si>
  <si>
    <t>CACIB</t>
  </si>
  <si>
    <t>BOS</t>
  </si>
  <si>
    <t>BOB</t>
  </si>
  <si>
    <t>Poradové číslo výstavy</t>
  </si>
  <si>
    <t>Miesto konania</t>
  </si>
  <si>
    <t xml:space="preserve">Typ výstavy </t>
  </si>
  <si>
    <t>Trieda</t>
  </si>
  <si>
    <t>Ocenenia</t>
  </si>
  <si>
    <t>Tituly zo záverečných súťaží</t>
  </si>
  <si>
    <t>Oblastná</t>
  </si>
  <si>
    <t>EDS</t>
  </si>
  <si>
    <t>RES CAC</t>
  </si>
  <si>
    <t>RES CACIB</t>
  </si>
  <si>
    <t>CRUST´S NOM</t>
  </si>
  <si>
    <t>BOV</t>
  </si>
  <si>
    <t>BOH</t>
  </si>
  <si>
    <t>DERBY VÍŤAZ</t>
  </si>
  <si>
    <t>Tituly v závečených kruhoch</t>
  </si>
  <si>
    <t>BISS ML.DORAST/DORAST</t>
  </si>
  <si>
    <t>VÝSTAVA ŠAMPIÓN ŠAMP 1.MIESTO</t>
  </si>
  <si>
    <t>VÝSTAVA ŠAMPIÓN ŠAMP 2.MIESTO</t>
  </si>
  <si>
    <t>VÝSTAVA ŠAMPIÓN ŠAMP 3.MIESTO</t>
  </si>
  <si>
    <t>Meno psa:</t>
  </si>
  <si>
    <t>Dátum narodenia :</t>
  </si>
  <si>
    <t>Meno majiteľa :</t>
  </si>
  <si>
    <t>Adresa tvalého bydliska :</t>
  </si>
  <si>
    <t>Telefonický kontakt :</t>
  </si>
  <si>
    <t>Email :</t>
  </si>
  <si>
    <t>Dátum výstavy DD.MM.RRRR</t>
  </si>
  <si>
    <t>V1 / VN1</t>
  </si>
  <si>
    <t>V2 / VN2</t>
  </si>
  <si>
    <t>V3 / VN3</t>
  </si>
  <si>
    <t>V4 / VN4</t>
  </si>
  <si>
    <t>V / VN</t>
  </si>
  <si>
    <t>Body</t>
  </si>
  <si>
    <t>Tituly v záverečných kruhoch</t>
  </si>
  <si>
    <t>BIG1/VET.ČEST.DOR.ML. DORAST</t>
  </si>
  <si>
    <t>BIG2/VET.ČEST.DOR.ML. DORAST</t>
  </si>
  <si>
    <t>BIG3/VET.ČEST.DOR.ML. DORAST</t>
  </si>
  <si>
    <t>BIG1/JUNIOR BIG1</t>
  </si>
  <si>
    <t>BIG2/JUNIOR BIG2</t>
  </si>
  <si>
    <t>BIG3/JUNIOR BIG3</t>
  </si>
  <si>
    <t>BIS1/JUNIOR BIS1</t>
  </si>
  <si>
    <t>BIS2/JUNIOR BIS2</t>
  </si>
  <si>
    <t>BIS3/JUNIOR BIS3</t>
  </si>
  <si>
    <t>BIS1/VET.ČEST.DOR.ML. DORAST</t>
  </si>
  <si>
    <t>BIS2/VET.ČEST.DOR.ML. DORAST</t>
  </si>
  <si>
    <t>BIS3/VET.ČEST.DOR.ML. DORAST</t>
  </si>
  <si>
    <t>EURÓPSKY VÍŤAZ/MLADÝCH/VETERÁNOV</t>
  </si>
  <si>
    <t>SVETOVÝ VÍŤAZ/MLADÝCH/VETERÁNOV</t>
  </si>
  <si>
    <t>BIG4/VET.ČEST.DOR.ML. DORAST</t>
  </si>
  <si>
    <t>BIG4/JUNIOR BIG4</t>
  </si>
  <si>
    <t>mladší dorast a dorast</t>
  </si>
  <si>
    <t>Mladý pes/suka roka SKCHR</t>
  </si>
  <si>
    <t>mladý a stredná</t>
  </si>
  <si>
    <t>Pes/suka roka SKCHR</t>
  </si>
  <si>
    <t>stredná, otvorená a šampiónov</t>
  </si>
  <si>
    <t>Pracovný pes/suka roka SKCHR</t>
  </si>
  <si>
    <t>pracovná</t>
  </si>
  <si>
    <t>Šampión/šampiónka roka SKCHR</t>
  </si>
  <si>
    <t>šampiónov a čestná</t>
  </si>
  <si>
    <t>Veterán/veteránka roka SKCHR</t>
  </si>
  <si>
    <t>veteránov</t>
  </si>
  <si>
    <t xml:space="preserve">Vyplňujte len bunky označené svetlo modrou farbou.    </t>
  </si>
  <si>
    <t>Nič neprepisujte, použite len preddefinované možnosti výberu. Dátum vo formáte DD.MM.RRRR.</t>
  </si>
  <si>
    <t>Šteniatko roka SKCHR pes/suka</t>
  </si>
  <si>
    <t>Kategórie</t>
  </si>
  <si>
    <t>Triedy</t>
  </si>
  <si>
    <t>Skryť</t>
  </si>
  <si>
    <t>Medzisúčet</t>
  </si>
  <si>
    <t>steniatko</t>
  </si>
  <si>
    <t>mlady</t>
  </si>
  <si>
    <t>pes</t>
  </si>
  <si>
    <t>sampion</t>
  </si>
  <si>
    <t>veteran</t>
  </si>
  <si>
    <t>pracovny</t>
  </si>
  <si>
    <t>WINNER</t>
  </si>
  <si>
    <t>MV</t>
  </si>
  <si>
    <t>Klub/Špec</t>
  </si>
  <si>
    <t>Chovateľská stanica roka SKCHR</t>
  </si>
  <si>
    <t>CHS</t>
  </si>
  <si>
    <t>BIS1</t>
  </si>
  <si>
    <t>BIS2</t>
  </si>
  <si>
    <t>BIS3</t>
  </si>
  <si>
    <t>BIS4</t>
  </si>
  <si>
    <t>NV</t>
  </si>
  <si>
    <t>BEST MALE/FEMALE</t>
  </si>
  <si>
    <t>VÍŤAZ SK/MLADÝCH</t>
  </si>
  <si>
    <t>CAC/CAJC</t>
  </si>
  <si>
    <t>BOJ/BOB)</t>
  </si>
  <si>
    <t>PUPPY BOB/MINOR</t>
  </si>
  <si>
    <t>KLUB VÍŤAZ/MLADÝCH</t>
  </si>
  <si>
    <t>ŠPEC.VÍŤAZ/MLADÝCH</t>
  </si>
  <si>
    <t>Mladší dorast</t>
  </si>
  <si>
    <t>Dorast</t>
  </si>
  <si>
    <t>Mladých</t>
  </si>
  <si>
    <t>Stredná</t>
  </si>
  <si>
    <t>Otvorená</t>
  </si>
  <si>
    <t>Šampiónov</t>
  </si>
  <si>
    <t>Čestná</t>
  </si>
  <si>
    <t>Veteránov</t>
  </si>
  <si>
    <t>Hlava1</t>
  </si>
  <si>
    <t>Hlava2</t>
  </si>
  <si>
    <t>Hlava3</t>
  </si>
  <si>
    <t>Pohyb1</t>
  </si>
  <si>
    <t>Pohyb2</t>
  </si>
  <si>
    <t>Pohyb3</t>
  </si>
  <si>
    <t>Ridge1</t>
  </si>
  <si>
    <t>Ridge2</t>
  </si>
  <si>
    <t>Ridge3</t>
  </si>
  <si>
    <t>Hlava,Pohyb, Ridge</t>
  </si>
  <si>
    <t xml:space="preserve">Prihláška do súťaží SKCHR </t>
  </si>
  <si>
    <t>Prihláška do súťaží SKCHR</t>
  </si>
  <si>
    <t>ŠAMP.ŠAMP1</t>
  </si>
  <si>
    <t>ŠAMP.ŠAMP3</t>
  </si>
  <si>
    <t>ŠAMP.ŠAMP2</t>
  </si>
  <si>
    <t xml:space="preserve"> </t>
  </si>
  <si>
    <t>Počet prihlásených RR</t>
  </si>
  <si>
    <t>koeficient</t>
  </si>
  <si>
    <t>20-49</t>
  </si>
  <si>
    <t>10-19</t>
  </si>
  <si>
    <t>0-9</t>
  </si>
  <si>
    <t>50-99</t>
  </si>
  <si>
    <t>100-199</t>
  </si>
  <si>
    <t>200+</t>
  </si>
  <si>
    <t>Rozhodca</t>
  </si>
  <si>
    <t>J.CACIB/V.CACIB</t>
  </si>
  <si>
    <t>WDS</t>
  </si>
  <si>
    <t>Cruft´s</t>
  </si>
  <si>
    <t>CH of CH</t>
  </si>
  <si>
    <t>SPOLU BODY (výstavy + súťaže):</t>
  </si>
  <si>
    <t>Tituly zo súťaží</t>
  </si>
  <si>
    <t>Chovateľská stanica:</t>
  </si>
  <si>
    <t>Dátum klubovej/špeciálnej výstavy SKCHR v danom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</si>
</sst>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4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5" tint="-0.249977111117893"/>
      <name val="Calibri"/>
      <family val="2"/>
      <charset val="238"/>
    </font>
    <font>
      <b/>
      <sz val="11"/>
      <color theme="9" tint="-0.249977111117893"/>
      <name val="Calibri"/>
      <family val="2"/>
      <charset val="238"/>
    </font>
    <font>
      <sz val="11"/>
      <color theme="9" tint="-0.249977111117893"/>
      <name val="Calibri"/>
      <family val="2"/>
      <charset val="238"/>
    </font>
    <font>
      <sz val="11"/>
      <color theme="5" tint="-0.249977111117893"/>
      <name val="Calibri"/>
      <family val="2"/>
      <charset val="238"/>
    </font>
    <font>
      <b/>
      <sz val="11"/>
      <color theme="4" tint="-0.249977111117893"/>
      <name val="Calibri"/>
      <family val="2"/>
      <charset val="238"/>
    </font>
    <font>
      <sz val="11"/>
      <color theme="4" tint="-0.249977111117893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rgb="FF222222"/>
      <name val="Arial"/>
      <family val="2"/>
      <charset val="238"/>
    </font>
    <font>
      <b/>
      <sz val="48"/>
      <color indexed="8"/>
      <name val="Calibri"/>
      <family val="2"/>
      <charset val="238"/>
    </font>
    <font>
      <sz val="26"/>
      <color indexed="8"/>
      <name val="Calibri"/>
      <family val="2"/>
      <charset val="238"/>
    </font>
    <font>
      <sz val="36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5" borderId="3" xfId="0" applyFill="1" applyBorder="1" applyAlignment="1" applyProtection="1">
      <alignment horizontal="center" vertical="center" wrapText="1"/>
      <protection hidden="1"/>
    </xf>
    <xf numFmtId="0" fontId="1" fillId="5" borderId="4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hidden="1"/>
    </xf>
    <xf numFmtId="0" fontId="2" fillId="5" borderId="3" xfId="0" applyFont="1" applyFill="1" applyBorder="1" applyAlignment="1" applyProtection="1">
      <alignment horizontal="center" vertical="center" wrapText="1"/>
      <protection hidden="1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14" fontId="3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4" borderId="17" xfId="0" applyFont="1" applyFill="1" applyBorder="1" applyAlignment="1" applyProtection="1">
      <alignment horizontal="center" vertical="center"/>
      <protection hidden="1"/>
    </xf>
    <xf numFmtId="0" fontId="0" fillId="4" borderId="18" xfId="0" applyFill="1" applyBorder="1" applyAlignment="1" applyProtection="1">
      <alignment horizontal="center" vertical="center"/>
      <protection hidden="1"/>
    </xf>
    <xf numFmtId="0" fontId="1" fillId="4" borderId="7" xfId="0" applyFont="1" applyFill="1" applyBorder="1" applyAlignment="1" applyProtection="1">
      <alignment horizontal="center" vertical="center"/>
      <protection hidden="1"/>
    </xf>
    <xf numFmtId="14" fontId="3" fillId="3" borderId="5" xfId="0" applyNumberFormat="1" applyFont="1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2" fontId="0" fillId="4" borderId="18" xfId="0" applyNumberFormat="1" applyFill="1" applyBorder="1" applyAlignment="1" applyProtection="1">
      <alignment horizontal="center" vertical="center"/>
      <protection hidden="1"/>
    </xf>
    <xf numFmtId="0" fontId="0" fillId="4" borderId="34" xfId="0" applyFill="1" applyBorder="1" applyAlignment="1" applyProtection="1">
      <alignment horizontal="center" vertical="center"/>
      <protection hidden="1"/>
    </xf>
    <xf numFmtId="0" fontId="21" fillId="0" borderId="0" xfId="0" applyFont="1" applyProtection="1">
      <protection hidden="1"/>
    </xf>
    <xf numFmtId="0" fontId="3" fillId="3" borderId="10" xfId="0" applyFont="1" applyFill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1" fillId="0" borderId="11" xfId="0" applyFont="1" applyBorder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locked="0"/>
    </xf>
    <xf numFmtId="14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Alignment="1" applyProtection="1">
      <alignment vertical="center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6" fillId="5" borderId="1" xfId="0" applyFont="1" applyFill="1" applyBorder="1" applyAlignment="1" applyProtection="1">
      <alignment horizontal="center" vertical="center" wrapText="1"/>
      <protection hidden="1"/>
    </xf>
    <xf numFmtId="0" fontId="1" fillId="5" borderId="6" xfId="0" applyFont="1" applyFill="1" applyBorder="1" applyAlignment="1" applyProtection="1">
      <alignment horizontal="center" vertical="center" wrapText="1"/>
      <protection hidden="1"/>
    </xf>
    <xf numFmtId="0" fontId="1" fillId="5" borderId="9" xfId="0" applyFont="1" applyFill="1" applyBorder="1" applyAlignment="1" applyProtection="1">
      <alignment horizontal="center" vertical="center" wrapText="1"/>
      <protection hidden="1"/>
    </xf>
    <xf numFmtId="0" fontId="1" fillId="5" borderId="29" xfId="0" applyFont="1" applyFill="1" applyBorder="1" applyAlignment="1" applyProtection="1">
      <alignment horizontal="center" vertical="center" wrapText="1"/>
      <protection hidden="1"/>
    </xf>
    <xf numFmtId="0" fontId="1" fillId="5" borderId="30" xfId="0" applyFont="1" applyFill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left" vertical="center"/>
      <protection hidden="1"/>
    </xf>
    <xf numFmtId="0" fontId="1" fillId="0" borderId="11" xfId="0" applyFont="1" applyBorder="1" applyAlignment="1" applyProtection="1">
      <alignment horizontal="left" vertical="center"/>
      <protection hidden="1"/>
    </xf>
    <xf numFmtId="0" fontId="1" fillId="0" borderId="12" xfId="0" applyFont="1" applyBorder="1" applyAlignment="1" applyProtection="1">
      <alignment horizontal="left" vertical="center"/>
      <protection hidden="1"/>
    </xf>
    <xf numFmtId="0" fontId="0" fillId="3" borderId="10" xfId="0" applyFill="1" applyBorder="1" applyAlignment="1" applyProtection="1">
      <alignment horizontal="left" vertical="center"/>
      <protection locked="0"/>
    </xf>
    <xf numFmtId="0" fontId="0" fillId="3" borderId="11" xfId="0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14" fontId="0" fillId="3" borderId="10" xfId="0" applyNumberFormat="1" applyFill="1" applyBorder="1" applyAlignment="1" applyProtection="1">
      <alignment horizontal="left" vertical="center"/>
      <protection locked="0"/>
    </xf>
    <xf numFmtId="14" fontId="0" fillId="3" borderId="11" xfId="0" applyNumberFormat="1" applyFill="1" applyBorder="1" applyAlignment="1" applyProtection="1">
      <alignment horizontal="left" vertical="center"/>
      <protection locked="0"/>
    </xf>
    <xf numFmtId="14" fontId="0" fillId="3" borderId="12" xfId="0" applyNumberFormat="1" applyFill="1" applyBorder="1" applyAlignment="1" applyProtection="1">
      <alignment horizontal="left" vertical="center"/>
      <protection locked="0"/>
    </xf>
    <xf numFmtId="0" fontId="4" fillId="5" borderId="0" xfId="0" applyFont="1" applyFill="1" applyAlignment="1" applyProtection="1">
      <alignment horizontal="center"/>
      <protection hidden="1"/>
    </xf>
    <xf numFmtId="2" fontId="4" fillId="5" borderId="0" xfId="0" applyNumberFormat="1" applyFont="1" applyFill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8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hidden="1"/>
    </xf>
    <xf numFmtId="0" fontId="0" fillId="12" borderId="10" xfId="0" applyFill="1" applyBorder="1" applyAlignment="1" applyProtection="1">
      <alignment horizontal="left" vertical="center"/>
      <protection locked="0"/>
    </xf>
    <xf numFmtId="0" fontId="0" fillId="12" borderId="11" xfId="0" applyFill="1" applyBorder="1" applyAlignment="1" applyProtection="1">
      <alignment horizontal="left" vertical="center"/>
      <protection locked="0"/>
    </xf>
    <xf numFmtId="0" fontId="0" fillId="12" borderId="12" xfId="0" applyFill="1" applyBorder="1" applyAlignment="1" applyProtection="1">
      <alignment horizontal="left" vertical="center"/>
      <protection locked="0"/>
    </xf>
    <xf numFmtId="0" fontId="6" fillId="5" borderId="29" xfId="0" applyFont="1" applyFill="1" applyBorder="1" applyAlignment="1" applyProtection="1">
      <alignment horizontal="center" vertical="center" wrapText="1"/>
      <protection hidden="1"/>
    </xf>
    <xf numFmtId="0" fontId="6" fillId="5" borderId="30" xfId="0" applyFont="1" applyFill="1" applyBorder="1" applyAlignment="1" applyProtection="1">
      <alignment horizontal="center" vertical="center" wrapText="1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0" fontId="1" fillId="5" borderId="28" xfId="0" applyFont="1" applyFill="1" applyBorder="1" applyAlignment="1" applyProtection="1">
      <alignment horizontal="center" vertical="center" wrapText="1"/>
      <protection hidden="1"/>
    </xf>
    <xf numFmtId="0" fontId="1" fillId="5" borderId="32" xfId="0" applyFont="1" applyFill="1" applyBorder="1" applyAlignment="1" applyProtection="1">
      <alignment horizontal="center" vertical="center" wrapText="1"/>
      <protection hidden="1"/>
    </xf>
    <xf numFmtId="14" fontId="0" fillId="12" borderId="10" xfId="0" applyNumberForma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horizontal="left" vertical="center"/>
      <protection locked="0"/>
    </xf>
    <xf numFmtId="0" fontId="3" fillId="3" borderId="13" xfId="0" applyFont="1" applyFill="1" applyBorder="1" applyAlignment="1" applyProtection="1">
      <alignment vertical="center"/>
      <protection locked="0"/>
    </xf>
    <xf numFmtId="49" fontId="8" fillId="3" borderId="13" xfId="0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3" fillId="3" borderId="5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hidden="1"/>
    </xf>
    <xf numFmtId="0" fontId="3" fillId="3" borderId="13" xfId="0" applyFont="1" applyFill="1" applyBorder="1" applyAlignment="1" applyProtection="1">
      <alignment horizontal="center" vertical="center"/>
      <protection hidden="1"/>
    </xf>
    <xf numFmtId="0" fontId="15" fillId="4" borderId="19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7" borderId="6" xfId="0" applyFont="1" applyFill="1" applyBorder="1" applyAlignment="1" applyProtection="1">
      <alignment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15" fillId="6" borderId="6" xfId="0" applyFont="1" applyFill="1" applyBorder="1" applyAlignment="1" applyProtection="1">
      <alignment vertical="center" wrapText="1"/>
      <protection hidden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9" borderId="0" xfId="0" applyFont="1" applyFill="1" applyAlignment="1" applyProtection="1">
      <alignment horizontal="center" vertical="center" wrapText="1"/>
      <protection hidden="1"/>
    </xf>
    <xf numFmtId="0" fontId="15" fillId="10" borderId="0" xfId="0" applyFont="1" applyFill="1" applyAlignment="1" applyProtection="1">
      <alignment horizontal="center" vertical="center" wrapText="1"/>
      <protection hidden="1"/>
    </xf>
    <xf numFmtId="0" fontId="15" fillId="11" borderId="28" xfId="0" applyFont="1" applyFill="1" applyBorder="1" applyAlignment="1" applyProtection="1">
      <alignment horizontal="center" vertical="center" wrapText="1"/>
      <protection hidden="1"/>
    </xf>
    <xf numFmtId="0" fontId="15" fillId="0" borderId="29" xfId="0" applyFont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10" fillId="2" borderId="20" xfId="0" applyFont="1" applyFill="1" applyBorder="1" applyProtection="1">
      <protection hidden="1"/>
    </xf>
    <xf numFmtId="0" fontId="10" fillId="0" borderId="0" xfId="0" applyFont="1" applyProtection="1">
      <protection hidden="1"/>
    </xf>
    <xf numFmtId="0" fontId="0" fillId="2" borderId="5" xfId="0" applyFill="1" applyBorder="1" applyProtection="1">
      <protection hidden="1"/>
    </xf>
    <xf numFmtId="0" fontId="9" fillId="0" borderId="7" xfId="0" applyFont="1" applyBorder="1" applyProtection="1">
      <protection hidden="1"/>
    </xf>
    <xf numFmtId="0" fontId="0" fillId="2" borderId="12" xfId="0" applyFill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3" fillId="0" borderId="7" xfId="0" applyFont="1" applyBorder="1" applyProtection="1"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16" fillId="8" borderId="26" xfId="0" applyFont="1" applyFill="1" applyBorder="1" applyAlignment="1" applyProtection="1">
      <alignment vertical="center" wrapText="1"/>
      <protection hidden="1"/>
    </xf>
    <xf numFmtId="0" fontId="0" fillId="0" borderId="6" xfId="0" applyBorder="1" applyProtection="1"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20" fillId="0" borderId="5" xfId="0" applyFont="1" applyBorder="1" applyAlignment="1" applyProtection="1">
      <alignment horizontal="center" vertical="center"/>
      <protection hidden="1"/>
    </xf>
    <xf numFmtId="0" fontId="20" fillId="0" borderId="8" xfId="0" applyFon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1" fillId="0" borderId="0" xfId="0" applyFont="1" applyProtection="1">
      <protection hidden="1"/>
    </xf>
    <xf numFmtId="0" fontId="20" fillId="2" borderId="12" xfId="0" applyFont="1" applyFill="1" applyBorder="1" applyAlignment="1" applyProtection="1">
      <alignment horizontal="center" vertical="center"/>
      <protection hidden="1"/>
    </xf>
    <xf numFmtId="0" fontId="20" fillId="0" borderId="0" xfId="0" applyFont="1" applyProtection="1">
      <protection hidden="1"/>
    </xf>
    <xf numFmtId="0" fontId="9" fillId="0" borderId="27" xfId="0" applyFont="1" applyBorder="1" applyProtection="1">
      <protection hidden="1"/>
    </xf>
    <xf numFmtId="0" fontId="0" fillId="2" borderId="25" xfId="0" applyFill="1" applyBorder="1" applyAlignment="1" applyProtection="1">
      <alignment horizontal="center" vertical="center"/>
      <protection hidden="1"/>
    </xf>
    <xf numFmtId="0" fontId="13" fillId="0" borderId="7" xfId="0" applyFont="1" applyBorder="1" applyAlignment="1" applyProtection="1">
      <alignment vertic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13" fillId="0" borderId="9" xfId="0" applyFont="1" applyBorder="1" applyAlignment="1" applyProtection="1">
      <alignment vertic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4" borderId="15" xfId="0" applyFont="1" applyFill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" fillId="7" borderId="15" xfId="0" applyFont="1" applyFill="1" applyBorder="1" applyAlignment="1" applyProtection="1">
      <alignment horizontal="center" vertical="center" wrapText="1"/>
      <protection hidden="1"/>
    </xf>
    <xf numFmtId="0" fontId="10" fillId="4" borderId="15" xfId="0" applyFont="1" applyFill="1" applyBorder="1" applyAlignment="1" applyProtection="1">
      <alignment horizontal="center" vertical="center"/>
      <protection hidden="1"/>
    </xf>
    <xf numFmtId="0" fontId="1" fillId="6" borderId="15" xfId="0" applyFont="1" applyFill="1" applyBorder="1" applyAlignment="1" applyProtection="1">
      <alignment horizontal="center" vertical="center" wrapText="1"/>
      <protection hidden="1"/>
    </xf>
    <xf numFmtId="0" fontId="1" fillId="4" borderId="16" xfId="0" applyFont="1" applyFill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1" fillId="7" borderId="16" xfId="0" applyFont="1" applyFill="1" applyBorder="1" applyAlignment="1" applyProtection="1">
      <alignment horizontal="center" vertical="center" wrapText="1"/>
      <protection hidden="1"/>
    </xf>
    <xf numFmtId="0" fontId="10" fillId="4" borderId="21" xfId="0" applyFont="1" applyFill="1" applyBorder="1" applyAlignment="1" applyProtection="1">
      <alignment horizontal="center" vertical="center"/>
      <protection hidden="1"/>
    </xf>
    <xf numFmtId="0" fontId="1" fillId="6" borderId="21" xfId="0" applyFont="1" applyFill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10" fillId="4" borderId="15" xfId="0" applyFont="1" applyFill="1" applyBorder="1" applyAlignment="1" applyProtection="1">
      <alignment horizontal="center" vertical="center" wrapText="1"/>
      <protection hidden="1"/>
    </xf>
    <xf numFmtId="0" fontId="1" fillId="11" borderId="15" xfId="0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Border="1" applyProtection="1"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11" fillId="0" borderId="17" xfId="0" applyFont="1" applyBorder="1" applyProtection="1">
      <protection hidden="1"/>
    </xf>
    <xf numFmtId="0" fontId="12" fillId="0" borderId="13" xfId="0" applyFont="1" applyBorder="1" applyProtection="1">
      <protection hidden="1"/>
    </xf>
    <xf numFmtId="0" fontId="0" fillId="2" borderId="18" xfId="0" applyFill="1" applyBorder="1" applyAlignment="1" applyProtection="1">
      <alignment horizontal="center" vertical="center"/>
      <protection hidden="1"/>
    </xf>
    <xf numFmtId="49" fontId="8" fillId="3" borderId="17" xfId="0" applyNumberFormat="1" applyFont="1" applyFill="1" applyBorder="1" applyProtection="1">
      <protection hidden="1"/>
    </xf>
    <xf numFmtId="49" fontId="8" fillId="3" borderId="31" xfId="0" applyNumberFormat="1" applyFont="1" applyFill="1" applyBorder="1" applyProtection="1">
      <protection hidden="1"/>
    </xf>
    <xf numFmtId="0" fontId="14" fillId="0" borderId="1" xfId="0" applyFont="1" applyBorder="1" applyProtection="1">
      <protection hidden="1"/>
    </xf>
    <xf numFmtId="0" fontId="10" fillId="4" borderId="16" xfId="0" applyFont="1" applyFill="1" applyBorder="1" applyAlignment="1" applyProtection="1">
      <alignment horizontal="center" vertical="center" wrapText="1"/>
      <protection hidden="1"/>
    </xf>
    <xf numFmtId="0" fontId="1" fillId="11" borderId="21" xfId="0" applyFont="1" applyFill="1" applyBorder="1" applyAlignment="1" applyProtection="1">
      <alignment horizontal="center" vertical="center" wrapText="1"/>
      <protection hidden="1"/>
    </xf>
    <xf numFmtId="0" fontId="11" fillId="0" borderId="7" xfId="0" applyFont="1" applyBorder="1" applyProtection="1">
      <protection hidden="1"/>
    </xf>
    <xf numFmtId="0" fontId="12" fillId="0" borderId="5" xfId="0" applyFont="1" applyBorder="1" applyProtection="1"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0" fontId="14" fillId="0" borderId="5" xfId="0" applyFont="1" applyBorder="1" applyProtection="1">
      <protection hidden="1"/>
    </xf>
    <xf numFmtId="0" fontId="11" fillId="0" borderId="9" xfId="0" applyFont="1" applyBorder="1" applyProtection="1">
      <protection hidden="1"/>
    </xf>
    <xf numFmtId="49" fontId="8" fillId="3" borderId="32" xfId="0" applyNumberFormat="1" applyFont="1" applyFill="1" applyBorder="1" applyProtection="1">
      <protection hidden="1"/>
    </xf>
    <xf numFmtId="49" fontId="8" fillId="3" borderId="33" xfId="0" applyNumberFormat="1" applyFont="1" applyFill="1" applyBorder="1" applyProtection="1">
      <protection hidden="1"/>
    </xf>
    <xf numFmtId="0" fontId="12" fillId="0" borderId="3" xfId="0" applyFont="1" applyBorder="1" applyProtection="1">
      <protection hidden="1"/>
    </xf>
    <xf numFmtId="0" fontId="0" fillId="2" borderId="4" xfId="0" applyFill="1" applyBorder="1" applyAlignment="1" applyProtection="1">
      <alignment horizontal="center" vertical="center"/>
      <protection hidden="1"/>
    </xf>
    <xf numFmtId="0" fontId="11" fillId="0" borderId="22" xfId="0" applyFont="1" applyBorder="1" applyProtection="1">
      <protection hidden="1"/>
    </xf>
    <xf numFmtId="0" fontId="14" fillId="0" borderId="23" xfId="0" applyFont="1" applyBorder="1" applyProtection="1"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14" fillId="0" borderId="3" xfId="0" applyFont="1" applyBorder="1" applyProtection="1">
      <protection hidden="1"/>
    </xf>
    <xf numFmtId="0" fontId="14" fillId="0" borderId="13" xfId="0" applyFont="1" applyBorder="1" applyProtection="1"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23" xfId="0" applyBorder="1" applyProtection="1">
      <protection hidden="1"/>
    </xf>
    <xf numFmtId="0" fontId="12" fillId="0" borderId="0" xfId="0" applyFont="1" applyProtection="1">
      <protection hidden="1"/>
    </xf>
    <xf numFmtId="0" fontId="0" fillId="0" borderId="35" xfId="0" applyBorder="1" applyAlignment="1" applyProtection="1">
      <alignment horizontal="center" vertical="center"/>
      <protection hidden="1"/>
    </xf>
    <xf numFmtId="14" fontId="0" fillId="12" borderId="11" xfId="0" applyNumberFormat="1" applyFill="1" applyBorder="1" applyAlignment="1" applyProtection="1">
      <alignment horizontal="left" vertical="center"/>
      <protection locked="0"/>
    </xf>
    <xf numFmtId="14" fontId="0" fillId="12" borderId="12" xfId="0" applyNumberFormat="1" applyFill="1" applyBorder="1" applyAlignment="1" applyProtection="1">
      <alignment horizontal="left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FF"/>
      <color rgb="FFFF6699"/>
      <color rgb="FFBAF9A3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9</xdr:row>
      <xdr:rowOff>104775</xdr:rowOff>
    </xdr:from>
    <xdr:to>
      <xdr:col>6</xdr:col>
      <xdr:colOff>114300</xdr:colOff>
      <xdr:row>20</xdr:row>
      <xdr:rowOff>610</xdr:rowOff>
    </xdr:to>
    <xdr:sp macro="" textlink="">
      <xdr:nvSpPr>
        <xdr:cNvPr id="2" name="Řečová bublina: oválný bublinový popisek 1">
          <a:extLst>
            <a:ext uri="{FF2B5EF4-FFF2-40B4-BE49-F238E27FC236}">
              <a16:creationId xmlns:a16="http://schemas.microsoft.com/office/drawing/2014/main" id="{D4443342-D6DA-4E69-8084-2FFAB48D86B2}"/>
            </a:ext>
          </a:extLst>
        </xdr:cNvPr>
        <xdr:cNvSpPr/>
      </xdr:nvSpPr>
      <xdr:spPr bwMode="auto">
        <a:xfrm>
          <a:off x="228600" y="1876425"/>
          <a:ext cx="2762250" cy="2334235"/>
        </a:xfrm>
        <a:prstGeom prst="wedgeEllipseCallout">
          <a:avLst>
            <a:gd name="adj1" fmla="val -44251"/>
            <a:gd name="adj2" fmla="val 87090"/>
          </a:avLst>
        </a:prstGeom>
        <a:solidFill>
          <a:schemeClr val="accent4">
            <a:lumMod val="40000"/>
            <a:lumOff val="6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anchorCtr="1" upright="1"/>
        <a:lstStyle/>
        <a:p>
          <a:pPr algn="l"/>
          <a:r>
            <a:rPr lang="cs-CZ" sz="1100"/>
            <a:t> !!! Dôležité !!! Toto číslo napíšte</a:t>
          </a:r>
          <a:r>
            <a:rPr lang="cs-CZ" sz="1100" baseline="0"/>
            <a:t> do pravého horného rohu posudku, prípadne pomenujte prílohu a podľa týchto čísel posudky (fotky) zoraďte pred odoslaním.</a:t>
          </a:r>
        </a:p>
        <a:p>
          <a:pPr algn="l"/>
          <a:endParaRPr lang="cs-CZ" sz="1100"/>
        </a:p>
      </xdr:txBody>
    </xdr:sp>
    <xdr:clientData/>
  </xdr:twoCellAnchor>
  <xdr:twoCellAnchor editAs="oneCell">
    <xdr:from>
      <xdr:col>22</xdr:col>
      <xdr:colOff>257174</xdr:colOff>
      <xdr:row>9</xdr:row>
      <xdr:rowOff>38099</xdr:rowOff>
    </xdr:from>
    <xdr:to>
      <xdr:col>24</xdr:col>
      <xdr:colOff>736146</xdr:colOff>
      <xdr:row>19</xdr:row>
      <xdr:rowOff>92074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C62C0943-1DB5-4922-A58B-E495773B7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0325" y="1809749"/>
          <a:ext cx="2320472" cy="2381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180975</xdr:rowOff>
    </xdr:from>
    <xdr:to>
      <xdr:col>4</xdr:col>
      <xdr:colOff>28575</xdr:colOff>
      <xdr:row>17</xdr:row>
      <xdr:rowOff>0</xdr:rowOff>
    </xdr:to>
    <xdr:sp macro="" textlink="">
      <xdr:nvSpPr>
        <xdr:cNvPr id="2" name="Řečová bublina: oválný bublinový popisek 1">
          <a:extLst>
            <a:ext uri="{FF2B5EF4-FFF2-40B4-BE49-F238E27FC236}">
              <a16:creationId xmlns:a16="http://schemas.microsoft.com/office/drawing/2014/main" id="{D48C5683-068A-4CC4-BCAB-E144704911B1}"/>
            </a:ext>
          </a:extLst>
        </xdr:cNvPr>
        <xdr:cNvSpPr/>
      </xdr:nvSpPr>
      <xdr:spPr bwMode="auto">
        <a:xfrm flipH="1">
          <a:off x="0" y="1952625"/>
          <a:ext cx="2247900" cy="2391385"/>
        </a:xfrm>
        <a:prstGeom prst="wedgeEllipseCallout">
          <a:avLst>
            <a:gd name="adj1" fmla="val -44251"/>
            <a:gd name="adj2" fmla="val 87090"/>
          </a:avLst>
        </a:prstGeom>
        <a:solidFill>
          <a:schemeClr val="accent4">
            <a:lumMod val="40000"/>
            <a:lumOff val="6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anchorCtr="1" upright="1"/>
        <a:lstStyle/>
        <a:p>
          <a:pPr algn="l"/>
          <a:r>
            <a:rPr lang="cs-CZ" sz="1100"/>
            <a:t> !!! Dôležité !!! Toto číslo napíšte</a:t>
          </a:r>
          <a:r>
            <a:rPr lang="cs-CZ" sz="1100" baseline="0"/>
            <a:t> do pravého horného rohu posudku, prípadne pomenujte prílohu a podľa týchto čísel posudky (fotky) zoraďte pred odoslaním.</a:t>
          </a:r>
        </a:p>
        <a:p>
          <a:pPr algn="l"/>
          <a:endParaRPr lang="cs-CZ" sz="1100"/>
        </a:p>
      </xdr:txBody>
    </xdr:sp>
    <xdr:clientData/>
  </xdr:twoCellAnchor>
  <xdr:twoCellAnchor editAs="oneCell">
    <xdr:from>
      <xdr:col>13</xdr:col>
      <xdr:colOff>85725</xdr:colOff>
      <xdr:row>5</xdr:row>
      <xdr:rowOff>28575</xdr:rowOff>
    </xdr:from>
    <xdr:to>
      <xdr:col>16</xdr:col>
      <xdr:colOff>462976</xdr:colOff>
      <xdr:row>10</xdr:row>
      <xdr:rowOff>180975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A381E01-1C02-42F2-8F5E-EDF77951A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1425" y="1076325"/>
          <a:ext cx="2206051" cy="2276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180975</xdr:rowOff>
    </xdr:from>
    <xdr:to>
      <xdr:col>4</xdr:col>
      <xdr:colOff>28575</xdr:colOff>
      <xdr:row>17</xdr:row>
      <xdr:rowOff>0</xdr:rowOff>
    </xdr:to>
    <xdr:sp macro="" textlink="">
      <xdr:nvSpPr>
        <xdr:cNvPr id="2" name="Řečová bublina: oválný bublinový popisek 1">
          <a:extLst>
            <a:ext uri="{FF2B5EF4-FFF2-40B4-BE49-F238E27FC236}">
              <a16:creationId xmlns:a16="http://schemas.microsoft.com/office/drawing/2014/main" id="{BE41557F-A9C9-424A-B7D5-D4F830DF7B42}"/>
            </a:ext>
          </a:extLst>
        </xdr:cNvPr>
        <xdr:cNvSpPr/>
      </xdr:nvSpPr>
      <xdr:spPr bwMode="auto">
        <a:xfrm flipH="1">
          <a:off x="0" y="2152650"/>
          <a:ext cx="2247900" cy="2352675"/>
        </a:xfrm>
        <a:prstGeom prst="wedgeEllipseCallout">
          <a:avLst>
            <a:gd name="adj1" fmla="val -44251"/>
            <a:gd name="adj2" fmla="val 87090"/>
          </a:avLst>
        </a:prstGeom>
        <a:solidFill>
          <a:schemeClr val="accent4">
            <a:lumMod val="40000"/>
            <a:lumOff val="6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anchorCtr="1" upright="1"/>
        <a:lstStyle/>
        <a:p>
          <a:pPr algn="l"/>
          <a:r>
            <a:rPr lang="cs-CZ" sz="1100"/>
            <a:t> !!! Dôležité !!! Toto číslo napíšte</a:t>
          </a:r>
          <a:r>
            <a:rPr lang="cs-CZ" sz="1100" baseline="0"/>
            <a:t> do pravého horného rohu posudku, prípadne pomenujte prílohu a podľa týchto čísel posudky (fotky) zoraďte pred odoslaním.</a:t>
          </a:r>
        </a:p>
        <a:p>
          <a:pPr algn="l"/>
          <a:endParaRPr lang="cs-CZ" sz="1100"/>
        </a:p>
      </xdr:txBody>
    </xdr:sp>
    <xdr:clientData/>
  </xdr:twoCellAnchor>
  <xdr:twoCellAnchor editAs="oneCell">
    <xdr:from>
      <xdr:col>13</xdr:col>
      <xdr:colOff>390525</xdr:colOff>
      <xdr:row>7</xdr:row>
      <xdr:rowOff>238125</xdr:rowOff>
    </xdr:from>
    <xdr:to>
      <xdr:col>17</xdr:col>
      <xdr:colOff>158176</xdr:colOff>
      <xdr:row>16</xdr:row>
      <xdr:rowOff>171450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7AFF737-3D4E-4D9C-949A-499693142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209800"/>
          <a:ext cx="2206051" cy="227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9AF7F-CB08-4FA3-920E-EE35F499421F}">
  <sheetPr codeName="Hárok2">
    <tabColor rgb="FF00B050"/>
    <pageSetUpPr fitToPage="1"/>
  </sheetPr>
  <dimension ref="B2:AE48"/>
  <sheetViews>
    <sheetView showGridLines="0" tabSelected="1" zoomScale="96" zoomScaleNormal="96" workbookViewId="0">
      <selection activeCell="H21" sqref="H21"/>
    </sheetView>
  </sheetViews>
  <sheetFormatPr defaultColWidth="8.85546875" defaultRowHeight="15" x14ac:dyDescent="0.25"/>
  <cols>
    <col min="1" max="1" width="3.7109375" style="1" customWidth="1"/>
    <col min="2" max="4" width="9.85546875" style="1" customWidth="1"/>
    <col min="5" max="5" width="11.5703125" style="1" customWidth="1"/>
    <col min="6" max="6" width="17.5703125" style="1" customWidth="1"/>
    <col min="7" max="9" width="9.85546875" style="1" customWidth="1"/>
    <col min="10" max="10" width="11.5703125" style="1" hidden="1" customWidth="1"/>
    <col min="11" max="17" width="10.7109375" style="1" customWidth="1"/>
    <col min="18" max="18" width="18.28515625" style="1" hidden="1" customWidth="1"/>
    <col min="19" max="25" width="13.7109375" style="1" customWidth="1"/>
    <col min="26" max="26" width="14.140625" style="1" hidden="1" customWidth="1"/>
    <col min="27" max="27" width="9.85546875" style="1" hidden="1" customWidth="1"/>
    <col min="28" max="28" width="10.28515625" style="1" hidden="1" customWidth="1"/>
    <col min="29" max="29" width="11.7109375" style="1" customWidth="1"/>
    <col min="30" max="16384" width="8.85546875" style="1"/>
  </cols>
  <sheetData>
    <row r="2" spans="2:27" ht="18.75" x14ac:dyDescent="0.3">
      <c r="B2" s="49" t="s">
        <v>66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spans="2:27" ht="18.75" x14ac:dyDescent="0.3">
      <c r="B3" s="49" t="s">
        <v>67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2:27" ht="15" customHeight="1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</row>
    <row r="6" spans="2:27" ht="14.45" customHeight="1" x14ac:dyDescent="0.25">
      <c r="D6" s="51" t="s">
        <v>114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</row>
    <row r="7" spans="2:27" ht="14.45" customHeight="1" x14ac:dyDescent="0.25"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</row>
    <row r="8" spans="2:27" ht="14.45" customHeight="1" x14ac:dyDescent="0.25"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</row>
    <row r="9" spans="2:27" ht="14.45" customHeight="1" x14ac:dyDescent="0.25"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</row>
    <row r="10" spans="2:27" ht="14.45" customHeight="1" x14ac:dyDescent="0.25">
      <c r="E10" s="1" t="s">
        <v>119</v>
      </c>
      <c r="G10" s="2"/>
      <c r="H10" s="10"/>
      <c r="I10" s="52" t="s">
        <v>68</v>
      </c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11"/>
    </row>
    <row r="11" spans="2:27" ht="14.45" customHeight="1" x14ac:dyDescent="0.25">
      <c r="G11" s="2"/>
      <c r="H11" s="10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11"/>
    </row>
    <row r="12" spans="2:27" ht="16.5" customHeight="1" x14ac:dyDescent="0.25">
      <c r="G12" s="2"/>
      <c r="H12" s="2"/>
      <c r="I12" s="53"/>
      <c r="J12" s="53"/>
      <c r="K12" s="53"/>
      <c r="L12" s="53"/>
      <c r="M12" s="53"/>
      <c r="N12" s="53"/>
      <c r="O12" s="2"/>
      <c r="P12" s="2"/>
      <c r="Q12" s="2"/>
      <c r="R12" s="2"/>
      <c r="S12" s="2"/>
      <c r="T12" s="2"/>
      <c r="U12" s="2"/>
      <c r="V12" s="2"/>
    </row>
    <row r="13" spans="2:27" ht="21" customHeight="1" x14ac:dyDescent="0.25">
      <c r="H13" s="40" t="s">
        <v>136</v>
      </c>
      <c r="I13" s="41"/>
      <c r="J13" s="41"/>
      <c r="K13" s="41"/>
      <c r="L13" s="41"/>
      <c r="M13" s="42"/>
      <c r="N13" s="46"/>
      <c r="O13" s="47"/>
      <c r="P13" s="47"/>
      <c r="Q13" s="47"/>
      <c r="R13" s="47"/>
      <c r="S13" s="47"/>
      <c r="T13" s="47"/>
      <c r="U13" s="47"/>
      <c r="V13" s="48"/>
    </row>
    <row r="14" spans="2:27" ht="19.899999999999999" customHeight="1" x14ac:dyDescent="0.25">
      <c r="H14" s="40" t="s">
        <v>25</v>
      </c>
      <c r="I14" s="41"/>
      <c r="J14" s="41"/>
      <c r="K14" s="41"/>
      <c r="L14" s="41"/>
      <c r="M14" s="42"/>
      <c r="N14" s="43"/>
      <c r="O14" s="44"/>
      <c r="P14" s="44"/>
      <c r="Q14" s="44"/>
      <c r="R14" s="44"/>
      <c r="S14" s="44"/>
      <c r="T14" s="44"/>
      <c r="U14" s="44"/>
      <c r="V14" s="45"/>
    </row>
    <row r="15" spans="2:27" ht="19.899999999999999" customHeight="1" x14ac:dyDescent="0.25">
      <c r="H15" s="40" t="s">
        <v>26</v>
      </c>
      <c r="I15" s="41"/>
      <c r="J15" s="41"/>
      <c r="K15" s="41"/>
      <c r="L15" s="41"/>
      <c r="M15" s="42"/>
      <c r="N15" s="46"/>
      <c r="O15" s="47"/>
      <c r="P15" s="47"/>
      <c r="Q15" s="47"/>
      <c r="R15" s="47"/>
      <c r="S15" s="47"/>
      <c r="T15" s="47"/>
      <c r="U15" s="47"/>
      <c r="V15" s="48"/>
    </row>
    <row r="16" spans="2:27" ht="19.899999999999999" customHeight="1" x14ac:dyDescent="0.25">
      <c r="H16" s="40" t="s">
        <v>27</v>
      </c>
      <c r="I16" s="41"/>
      <c r="J16" s="41"/>
      <c r="K16" s="41"/>
      <c r="L16" s="41"/>
      <c r="M16" s="42"/>
      <c r="N16" s="43"/>
      <c r="O16" s="44"/>
      <c r="P16" s="44"/>
      <c r="Q16" s="44"/>
      <c r="R16" s="44"/>
      <c r="S16" s="44"/>
      <c r="T16" s="44"/>
      <c r="U16" s="44"/>
      <c r="V16" s="45"/>
    </row>
    <row r="17" spans="2:31" ht="19.899999999999999" customHeight="1" x14ac:dyDescent="0.25">
      <c r="H17" s="40" t="s">
        <v>28</v>
      </c>
      <c r="I17" s="41"/>
      <c r="J17" s="41"/>
      <c r="K17" s="41"/>
      <c r="L17" s="41"/>
      <c r="M17" s="42"/>
      <c r="N17" s="43"/>
      <c r="O17" s="44"/>
      <c r="P17" s="44"/>
      <c r="Q17" s="44"/>
      <c r="R17" s="44"/>
      <c r="S17" s="44"/>
      <c r="T17" s="44"/>
      <c r="U17" s="44"/>
      <c r="V17" s="45"/>
    </row>
    <row r="18" spans="2:31" ht="19.899999999999999" customHeight="1" x14ac:dyDescent="0.25">
      <c r="H18" s="40" t="s">
        <v>29</v>
      </c>
      <c r="I18" s="41"/>
      <c r="J18" s="41"/>
      <c r="K18" s="41"/>
      <c r="L18" s="41"/>
      <c r="M18" s="42"/>
      <c r="N18" s="43"/>
      <c r="O18" s="44"/>
      <c r="P18" s="44"/>
      <c r="Q18" s="44"/>
      <c r="R18" s="44"/>
      <c r="S18" s="44"/>
      <c r="T18" s="44"/>
      <c r="U18" s="44"/>
      <c r="V18" s="45"/>
    </row>
    <row r="19" spans="2:31" ht="19.899999999999999" customHeight="1" x14ac:dyDescent="0.25">
      <c r="H19" s="40" t="s">
        <v>30</v>
      </c>
      <c r="I19" s="41"/>
      <c r="J19" s="41"/>
      <c r="K19" s="41"/>
      <c r="L19" s="41"/>
      <c r="M19" s="42"/>
      <c r="N19" s="43"/>
      <c r="O19" s="44"/>
      <c r="P19" s="44"/>
      <c r="Q19" s="44"/>
      <c r="R19" s="44"/>
      <c r="S19" s="44"/>
      <c r="T19" s="44"/>
      <c r="U19" s="44"/>
      <c r="V19" s="45"/>
    </row>
    <row r="21" spans="2:31" x14ac:dyDescent="0.25">
      <c r="H21" s="25" t="s">
        <v>133</v>
      </c>
      <c r="I21" s="25"/>
      <c r="J21" s="25"/>
      <c r="L21" s="25">
        <f>+AC25+'Hlava, pohyb, Ridge '!M22</f>
        <v>0</v>
      </c>
    </row>
    <row r="22" spans="2:31" x14ac:dyDescent="0.25">
      <c r="G22" s="1" t="s">
        <v>119</v>
      </c>
    </row>
    <row r="23" spans="2:31" ht="15.75" thickBot="1" x14ac:dyDescent="0.3"/>
    <row r="24" spans="2:31" s="3" customFormat="1" ht="46.15" customHeight="1" x14ac:dyDescent="0.25">
      <c r="B24" s="36" t="s">
        <v>6</v>
      </c>
      <c r="C24" s="33" t="s">
        <v>31</v>
      </c>
      <c r="D24" s="33" t="s">
        <v>7</v>
      </c>
      <c r="E24" s="38" t="s">
        <v>120</v>
      </c>
      <c r="F24" s="33" t="s">
        <v>128</v>
      </c>
      <c r="G24" s="33" t="s">
        <v>8</v>
      </c>
      <c r="H24" s="33" t="s">
        <v>9</v>
      </c>
      <c r="I24" s="33" t="s">
        <v>10</v>
      </c>
      <c r="J24" s="16" t="s">
        <v>71</v>
      </c>
      <c r="K24" s="35" t="s">
        <v>1</v>
      </c>
      <c r="L24" s="35"/>
      <c r="M24" s="35"/>
      <c r="N24" s="35"/>
      <c r="O24" s="35"/>
      <c r="P24" s="35"/>
      <c r="Q24" s="35"/>
      <c r="R24" s="16" t="s">
        <v>71</v>
      </c>
      <c r="S24" s="35" t="s">
        <v>11</v>
      </c>
      <c r="T24" s="35"/>
      <c r="U24" s="35"/>
      <c r="V24" s="35"/>
      <c r="W24" s="35"/>
      <c r="X24" s="35"/>
      <c r="Y24" s="35"/>
      <c r="Z24" s="16" t="s">
        <v>71</v>
      </c>
      <c r="AA24" s="4" t="s">
        <v>2</v>
      </c>
      <c r="AB24" s="4" t="s">
        <v>121</v>
      </c>
      <c r="AC24" s="4" t="s">
        <v>2</v>
      </c>
    </row>
    <row r="25" spans="2:31" s="5" customFormat="1" ht="18" customHeight="1" thickBot="1" x14ac:dyDescent="0.3">
      <c r="B25" s="37"/>
      <c r="C25" s="34"/>
      <c r="D25" s="34"/>
      <c r="E25" s="39"/>
      <c r="F25" s="34"/>
      <c r="G25" s="34"/>
      <c r="H25" s="34"/>
      <c r="I25" s="34"/>
      <c r="J25" s="12" t="s">
        <v>72</v>
      </c>
      <c r="K25" s="6">
        <v>1</v>
      </c>
      <c r="L25" s="6">
        <v>2</v>
      </c>
      <c r="M25" s="6">
        <v>3</v>
      </c>
      <c r="N25" s="6">
        <v>4</v>
      </c>
      <c r="O25" s="6">
        <v>5</v>
      </c>
      <c r="P25" s="6">
        <v>6</v>
      </c>
      <c r="Q25" s="6">
        <v>7</v>
      </c>
      <c r="R25" s="12" t="s">
        <v>72</v>
      </c>
      <c r="S25" s="6">
        <v>1</v>
      </c>
      <c r="T25" s="6">
        <v>2</v>
      </c>
      <c r="U25" s="6">
        <v>3</v>
      </c>
      <c r="V25" s="6">
        <v>4</v>
      </c>
      <c r="W25" s="6">
        <v>5</v>
      </c>
      <c r="X25" s="6">
        <v>6</v>
      </c>
      <c r="Y25" s="6">
        <v>7</v>
      </c>
      <c r="Z25" s="12" t="s">
        <v>72</v>
      </c>
      <c r="AA25" s="7">
        <f>SUM(AA26:AA45)</f>
        <v>0</v>
      </c>
      <c r="AB25" s="7"/>
      <c r="AC25" s="7">
        <f>SUM(AC26:AC45)</f>
        <v>0</v>
      </c>
      <c r="AD25" s="8"/>
      <c r="AE25" s="8"/>
    </row>
    <row r="26" spans="2:31" s="66" customFormat="1" x14ac:dyDescent="0.25">
      <c r="B26" s="17">
        <v>1</v>
      </c>
      <c r="C26" s="15"/>
      <c r="D26" s="64"/>
      <c r="E26" s="65"/>
      <c r="F26" s="64"/>
      <c r="G26" s="9"/>
      <c r="H26" s="9"/>
      <c r="I26" s="13"/>
      <c r="J26" s="71">
        <f>SUMIFS(Zdroj!$C$33:$C$88,Zdroj!$A$33:$A$88,$G26,Zdroj!$B$33:$B$88,$I26)</f>
        <v>0</v>
      </c>
      <c r="K26" s="9"/>
      <c r="L26" s="9"/>
      <c r="M26" s="9"/>
      <c r="N26" s="9"/>
      <c r="O26" s="9"/>
      <c r="P26" s="9"/>
      <c r="Q26" s="9"/>
      <c r="R26" s="71">
        <f>SUMIFS(Zdroj!$G$33:$G$149,Zdroj!$E$33:$E$149,$G26,Zdroj!$F$33:$F$149,$K26)+SUMIFS(Zdroj!$G$33:$G$149,Zdroj!$E$33:$E$149,$G26,Zdroj!$F$33:$F$149,$L26)+SUMIFS(Zdroj!$G$33:$G$149,Zdroj!$E$33:$E$149,$G26,Zdroj!$F$33:$F$149,$M26)+SUMIFS(Zdroj!$G$33:$G$149,Zdroj!$E$33:$E$149,$G26,Zdroj!$F$33:$F$149,$N26)+SUMIFS(Zdroj!$G$33:$G$149,Zdroj!$E$33:$E$149,$G26,Zdroj!$F$33:$F$149,$O26)+SUMIFS(Zdroj!$G$33:$G$149,Zdroj!$E$33:$E$149,$G26,Zdroj!$F$33:$F$149,$P26)+SUMIFS(Zdroj!$G$33:$G$149,Zdroj!$E$33:$E$149,$G26,Zdroj!$F$33:$F$149,$Q26)</f>
        <v>0</v>
      </c>
      <c r="S26" s="9"/>
      <c r="T26" s="9"/>
      <c r="U26" s="9"/>
      <c r="V26" s="9"/>
      <c r="W26" s="9"/>
      <c r="X26" s="9"/>
      <c r="Y26" s="9"/>
      <c r="Z26" s="13">
        <f>SUMIFS(Zdroj!$R$33:$R$172,Zdroj!$P$33:$P$172,$G26,Zdroj!$Q$33:$Q$172,$S26)+SUMIFS(Zdroj!$R$33:$R$172,Zdroj!$P$33:$P$172,$G26,Zdroj!$Q$33:$Q$172,$T26)+SUMIFS(Zdroj!$R$33:$R$172,Zdroj!$P$33:$P$172,$G26,Zdroj!$Q$33:$Q$172,$U26)+SUMIFS(Zdroj!$R$33:$R$172,Zdroj!$P$33:$P$172,$G26,Zdroj!$Q$33:$Q$172,$V26)+SUMIFS(Zdroj!$R$33:$R$172,Zdroj!$P$33:$P$172,$G26,Zdroj!$Q$33:$Q$172,$W26)+SUMIFS(Zdroj!$R$33:$R$172,Zdroj!$P$33:$P$172,$G26,Zdroj!$Q$33:$Q$172,$X26)+SUMIFS(Zdroj!$R$33:$R$172,Zdroj!$P$33:$P$172,$G26,Zdroj!$Q$33:$Q$172,$Y26)</f>
        <v>0</v>
      </c>
      <c r="AA26" s="18">
        <f t="shared" ref="AA26:AA37" si="0">$J26+$R26+$Z26</f>
        <v>0</v>
      </c>
      <c r="AB26" s="18" t="b">
        <f t="shared" ref="AB26:AB45" si="1">IF(E26="0-9",0.2,IF(E26="10-19",0.5,IF(E26="20-49",1,IF(E26="50-99",1.5,IF(E26="100-199",1.8,IF(E26="200+",2))))))</f>
        <v>0</v>
      </c>
      <c r="AC26" s="23">
        <f>+AB26*AA26</f>
        <v>0</v>
      </c>
    </row>
    <row r="27" spans="2:31" s="66" customFormat="1" x14ac:dyDescent="0.25">
      <c r="B27" s="17">
        <v>2</v>
      </c>
      <c r="C27" s="15"/>
      <c r="D27" s="64"/>
      <c r="E27" s="65"/>
      <c r="F27" s="64"/>
      <c r="G27" s="9"/>
      <c r="H27" s="9"/>
      <c r="I27" s="13"/>
      <c r="J27" s="71">
        <f>SUMIFS(Zdroj!$C$33:$C$88,Zdroj!$A$33:$A$88,$G27,Zdroj!$B$33:$B$88,$I27)</f>
        <v>0</v>
      </c>
      <c r="K27" s="9"/>
      <c r="L27" s="9"/>
      <c r="M27" s="9"/>
      <c r="N27" s="9"/>
      <c r="O27" s="9"/>
      <c r="P27" s="9"/>
      <c r="Q27" s="9"/>
      <c r="R27" s="71">
        <f>SUMIFS(Zdroj!$G$33:$G$149,Zdroj!$E$33:$E$149,$G27,Zdroj!$F$33:$F$149,$K27)+SUMIFS(Zdroj!$G$33:$G$149,Zdroj!$E$33:$E$149,$G27,Zdroj!$F$33:$F$149,$L27)+SUMIFS(Zdroj!$G$33:$G$149,Zdroj!$E$33:$E$149,$G27,Zdroj!$F$33:$F$149,$M27)+SUMIFS(Zdroj!$G$33:$G$149,Zdroj!$E$33:$E$149,$G27,Zdroj!$F$33:$F$149,$N27)+SUMIFS(Zdroj!$G$33:$G$149,Zdroj!$E$33:$E$149,$G27,Zdroj!$F$33:$F$149,$O27)+SUMIFS(Zdroj!$G$33:$G$149,Zdroj!$E$33:$E$149,$G27,Zdroj!$F$33:$F$149,$P27)+SUMIFS(Zdroj!$G$33:$G$149,Zdroj!$E$33:$E$149,$G27,Zdroj!$F$33:$F$149,$Q27)</f>
        <v>0</v>
      </c>
      <c r="S27" s="9"/>
      <c r="T27" s="9"/>
      <c r="U27" s="9"/>
      <c r="V27" s="9"/>
      <c r="W27" s="9"/>
      <c r="X27" s="9"/>
      <c r="Y27" s="9"/>
      <c r="Z27" s="13">
        <f>SUMIFS(Zdroj!$R$33:$R$172,Zdroj!$P$33:$P$172,$G27,Zdroj!$Q$33:$Q$172,$S27)+SUMIFS(Zdroj!$R$33:$R$172,Zdroj!$P$33:$P$172,$G27,Zdroj!$Q$33:$Q$172,$T27)+SUMIFS(Zdroj!$R$33:$R$172,Zdroj!$P$33:$P$172,$G27,Zdroj!$Q$33:$Q$172,$U27)+SUMIFS(Zdroj!$R$33:$R$172,Zdroj!$P$33:$P$172,$G27,Zdroj!$Q$33:$Q$172,$V27)+SUMIFS(Zdroj!$R$33:$R$172,Zdroj!$P$33:$P$172,$G27,Zdroj!$Q$33:$Q$172,$W27)+SUMIFS(Zdroj!$R$33:$R$172,Zdroj!$P$33:$P$172,$G27,Zdroj!$Q$33:$Q$172,$X27)+SUMIFS(Zdroj!$R$33:$R$172,Zdroj!$P$33:$P$172,$G27,Zdroj!$Q$33:$Q$172,$Y27)</f>
        <v>0</v>
      </c>
      <c r="AA27" s="18">
        <f t="shared" si="0"/>
        <v>0</v>
      </c>
      <c r="AB27" s="18" t="b">
        <f t="shared" si="1"/>
        <v>0</v>
      </c>
      <c r="AC27" s="23">
        <f t="shared" ref="AC27:AC45" si="2">+AB27*AA27</f>
        <v>0</v>
      </c>
    </row>
    <row r="28" spans="2:31" s="66" customFormat="1" x14ac:dyDescent="0.25">
      <c r="B28" s="17">
        <v>3</v>
      </c>
      <c r="C28" s="15"/>
      <c r="D28" s="64"/>
      <c r="E28" s="65"/>
      <c r="F28" s="64"/>
      <c r="G28" s="9"/>
      <c r="H28" s="9"/>
      <c r="I28" s="13"/>
      <c r="J28" s="71">
        <f>SUMIFS(Zdroj!$C$33:$C$88,Zdroj!$A$33:$A$88,$G28,Zdroj!$B$33:$B$88,$I28)</f>
        <v>0</v>
      </c>
      <c r="K28" s="9"/>
      <c r="L28" s="9"/>
      <c r="M28" s="9"/>
      <c r="N28" s="9"/>
      <c r="O28" s="9"/>
      <c r="P28" s="9"/>
      <c r="Q28" s="9"/>
      <c r="R28" s="71">
        <f>SUMIFS(Zdroj!$G$33:$G$149,Zdroj!$E$33:$E$149,$G28,Zdroj!$F$33:$F$149,$K28)+SUMIFS(Zdroj!$G$33:$G$149,Zdroj!$E$33:$E$149,$G28,Zdroj!$F$33:$F$149,$L28)+SUMIFS(Zdroj!$G$33:$G$149,Zdroj!$E$33:$E$149,$G28,Zdroj!$F$33:$F$149,$M28)+SUMIFS(Zdroj!$G$33:$G$149,Zdroj!$E$33:$E$149,$G28,Zdroj!$F$33:$F$149,$N28)+SUMIFS(Zdroj!$G$33:$G$149,Zdroj!$E$33:$E$149,$G28,Zdroj!$F$33:$F$149,$O28)+SUMIFS(Zdroj!$G$33:$G$149,Zdroj!$E$33:$E$149,$G28,Zdroj!$F$33:$F$149,$P28)+SUMIFS(Zdroj!$G$33:$G$149,Zdroj!$E$33:$E$149,$G28,Zdroj!$F$33:$F$149,$Q28)</f>
        <v>0</v>
      </c>
      <c r="S28" s="9"/>
      <c r="T28" s="9"/>
      <c r="U28" s="9"/>
      <c r="V28" s="9"/>
      <c r="W28" s="9"/>
      <c r="X28" s="9"/>
      <c r="Y28" s="9"/>
      <c r="Z28" s="13">
        <f>SUMIFS(Zdroj!$R$33:$R$172,Zdroj!$P$33:$P$172,$G28,Zdroj!$Q$33:$Q$172,$S28)+SUMIFS(Zdroj!$R$33:$R$172,Zdroj!$P$33:$P$172,$G28,Zdroj!$Q$33:$Q$172,$T28)+SUMIFS(Zdroj!$R$33:$R$172,Zdroj!$P$33:$P$172,$G28,Zdroj!$Q$33:$Q$172,$U28)+SUMIFS(Zdroj!$R$33:$R$172,Zdroj!$P$33:$P$172,$G28,Zdroj!$Q$33:$Q$172,$V28)+SUMIFS(Zdroj!$R$33:$R$172,Zdroj!$P$33:$P$172,$G28,Zdroj!$Q$33:$Q$172,$W28)+SUMIFS(Zdroj!$R$33:$R$172,Zdroj!$P$33:$P$172,$G28,Zdroj!$Q$33:$Q$172,$X28)+SUMIFS(Zdroj!$R$33:$R$172,Zdroj!$P$33:$P$172,$G28,Zdroj!$Q$33:$Q$172,$Y28)</f>
        <v>0</v>
      </c>
      <c r="AA28" s="18">
        <f t="shared" si="0"/>
        <v>0</v>
      </c>
      <c r="AB28" s="18" t="b">
        <f t="shared" si="1"/>
        <v>0</v>
      </c>
      <c r="AC28" s="23">
        <f t="shared" si="2"/>
        <v>0</v>
      </c>
    </row>
    <row r="29" spans="2:31" s="66" customFormat="1" x14ac:dyDescent="0.25">
      <c r="B29" s="17">
        <v>4</v>
      </c>
      <c r="C29" s="15"/>
      <c r="D29" s="64"/>
      <c r="E29" s="65"/>
      <c r="F29" s="64"/>
      <c r="G29" s="9"/>
      <c r="H29" s="9"/>
      <c r="I29" s="13"/>
      <c r="J29" s="71">
        <f>SUMIFS(Zdroj!$C$33:$C$88,Zdroj!$A$33:$A$88,$G29,Zdroj!$B$33:$B$88,$I29)</f>
        <v>0</v>
      </c>
      <c r="K29" s="9"/>
      <c r="L29" s="9"/>
      <c r="M29" s="9"/>
      <c r="N29" s="9"/>
      <c r="O29" s="9"/>
      <c r="P29" s="9"/>
      <c r="Q29" s="9"/>
      <c r="R29" s="71">
        <f>SUMIFS(Zdroj!$G$33:$G$149,Zdroj!$E$33:$E$149,$G29,Zdroj!$F$33:$F$149,$K29)+SUMIFS(Zdroj!$G$33:$G$149,Zdroj!$E$33:$E$149,$G29,Zdroj!$F$33:$F$149,$L29)+SUMIFS(Zdroj!$G$33:$G$149,Zdroj!$E$33:$E$149,$G29,Zdroj!$F$33:$F$149,$M29)+SUMIFS(Zdroj!$G$33:$G$149,Zdroj!$E$33:$E$149,$G29,Zdroj!$F$33:$F$149,$N29)+SUMIFS(Zdroj!$G$33:$G$149,Zdroj!$E$33:$E$149,$G29,Zdroj!$F$33:$F$149,$O29)+SUMIFS(Zdroj!$G$33:$G$149,Zdroj!$E$33:$E$149,$G29,Zdroj!$F$33:$F$149,$P29)+SUMIFS(Zdroj!$G$33:$G$149,Zdroj!$E$33:$E$149,$G29,Zdroj!$F$33:$F$149,$Q29)</f>
        <v>0</v>
      </c>
      <c r="S29" s="9"/>
      <c r="T29" s="9"/>
      <c r="U29" s="9"/>
      <c r="V29" s="9"/>
      <c r="W29" s="9"/>
      <c r="X29" s="9"/>
      <c r="Y29" s="9"/>
      <c r="Z29" s="13">
        <f>SUMIFS(Zdroj!$R$33:$R$172,Zdroj!$P$33:$P$172,$G29,Zdroj!$Q$33:$Q$172,$S29)+SUMIFS(Zdroj!$R$33:$R$172,Zdroj!$P$33:$P$172,$G29,Zdroj!$Q$33:$Q$172,$T29)+SUMIFS(Zdroj!$R$33:$R$172,Zdroj!$P$33:$P$172,$G29,Zdroj!$Q$33:$Q$172,$U29)+SUMIFS(Zdroj!$R$33:$R$172,Zdroj!$P$33:$P$172,$G29,Zdroj!$Q$33:$Q$172,$V29)+SUMIFS(Zdroj!$R$33:$R$172,Zdroj!$P$33:$P$172,$G29,Zdroj!$Q$33:$Q$172,$W29)+SUMIFS(Zdroj!$R$33:$R$172,Zdroj!$P$33:$P$172,$G29,Zdroj!$Q$33:$Q$172,$X29)+SUMIFS(Zdroj!$R$33:$R$172,Zdroj!$P$33:$P$172,$G29,Zdroj!$Q$33:$Q$172,$Y29)</f>
        <v>0</v>
      </c>
      <c r="AA29" s="18">
        <f t="shared" si="0"/>
        <v>0</v>
      </c>
      <c r="AB29" s="18" t="b">
        <f t="shared" si="1"/>
        <v>0</v>
      </c>
      <c r="AC29" s="23">
        <f t="shared" si="2"/>
        <v>0</v>
      </c>
    </row>
    <row r="30" spans="2:31" s="66" customFormat="1" x14ac:dyDescent="0.25">
      <c r="B30" s="17">
        <v>5</v>
      </c>
      <c r="C30" s="15"/>
      <c r="D30" s="64"/>
      <c r="E30" s="65"/>
      <c r="F30" s="64"/>
      <c r="G30" s="9"/>
      <c r="H30" s="9"/>
      <c r="I30" s="13"/>
      <c r="J30" s="71">
        <f>SUMIFS(Zdroj!$C$33:$C$88,Zdroj!$A$33:$A$88,$G30,Zdroj!$B$33:$B$88,$I30)</f>
        <v>0</v>
      </c>
      <c r="K30" s="9"/>
      <c r="L30" s="9"/>
      <c r="M30" s="9"/>
      <c r="N30" s="9"/>
      <c r="O30" s="9"/>
      <c r="P30" s="9"/>
      <c r="Q30" s="9"/>
      <c r="R30" s="71">
        <f>SUMIFS(Zdroj!$G$33:$G$149,Zdroj!$E$33:$E$149,$G30,Zdroj!$F$33:$F$149,$K30)+SUMIFS(Zdroj!$G$33:$G$149,Zdroj!$E$33:$E$149,$G30,Zdroj!$F$33:$F$149,$L30)+SUMIFS(Zdroj!$G$33:$G$149,Zdroj!$E$33:$E$149,$G30,Zdroj!$F$33:$F$149,$M30)+SUMIFS(Zdroj!$G$33:$G$149,Zdroj!$E$33:$E$149,$G30,Zdroj!$F$33:$F$149,$N30)+SUMIFS(Zdroj!$G$33:$G$149,Zdroj!$E$33:$E$149,$G30,Zdroj!$F$33:$F$149,$O30)+SUMIFS(Zdroj!$G$33:$G$149,Zdroj!$E$33:$E$149,$G30,Zdroj!$F$33:$F$149,$P30)+SUMIFS(Zdroj!$G$33:$G$149,Zdroj!$E$33:$E$149,$G30,Zdroj!$F$33:$F$149,$Q30)</f>
        <v>0</v>
      </c>
      <c r="S30" s="9"/>
      <c r="T30" s="9"/>
      <c r="U30" s="9"/>
      <c r="V30" s="9"/>
      <c r="W30" s="9"/>
      <c r="X30" s="9"/>
      <c r="Y30" s="9"/>
      <c r="Z30" s="13">
        <f>SUMIFS(Zdroj!$R$33:$R$172,Zdroj!$P$33:$P$172,$G30,Zdroj!$Q$33:$Q$172,$S30)+SUMIFS(Zdroj!$R$33:$R$172,Zdroj!$P$33:$P$172,$G30,Zdroj!$Q$33:$Q$172,$T30)+SUMIFS(Zdroj!$R$33:$R$172,Zdroj!$P$33:$P$172,$G30,Zdroj!$Q$33:$Q$172,$U30)+SUMIFS(Zdroj!$R$33:$R$172,Zdroj!$P$33:$P$172,$G30,Zdroj!$Q$33:$Q$172,$V30)+SUMIFS(Zdroj!$R$33:$R$172,Zdroj!$P$33:$P$172,$G30,Zdroj!$Q$33:$Q$172,$W30)+SUMIFS(Zdroj!$R$33:$R$172,Zdroj!$P$33:$P$172,$G30,Zdroj!$Q$33:$Q$172,$X30)+SUMIFS(Zdroj!$R$33:$R$172,Zdroj!$P$33:$P$172,$G30,Zdroj!$Q$33:$Q$172,$Y30)</f>
        <v>0</v>
      </c>
      <c r="AA30" s="18">
        <f t="shared" si="0"/>
        <v>0</v>
      </c>
      <c r="AB30" s="18" t="b">
        <f t="shared" si="1"/>
        <v>0</v>
      </c>
      <c r="AC30" s="23">
        <f t="shared" si="2"/>
        <v>0</v>
      </c>
    </row>
    <row r="31" spans="2:31" s="66" customFormat="1" x14ac:dyDescent="0.25">
      <c r="B31" s="17">
        <v>6</v>
      </c>
      <c r="C31" s="15"/>
      <c r="D31" s="64"/>
      <c r="E31" s="65"/>
      <c r="F31" s="64"/>
      <c r="G31" s="9"/>
      <c r="H31" s="9"/>
      <c r="I31" s="13"/>
      <c r="J31" s="71">
        <f>SUMIFS(Zdroj!$C$33:$C$88,Zdroj!$A$33:$A$88,$G31,Zdroj!$B$33:$B$88,$I31)</f>
        <v>0</v>
      </c>
      <c r="K31" s="9"/>
      <c r="L31" s="9"/>
      <c r="M31" s="9"/>
      <c r="N31" s="9"/>
      <c r="O31" s="9"/>
      <c r="P31" s="9"/>
      <c r="Q31" s="9"/>
      <c r="R31" s="71">
        <f>SUMIFS(Zdroj!$G$33:$G$149,Zdroj!$E$33:$E$149,$G31,Zdroj!$F$33:$F$149,$K31)+SUMIFS(Zdroj!$G$33:$G$149,Zdroj!$E$33:$E$149,$G31,Zdroj!$F$33:$F$149,$L31)+SUMIFS(Zdroj!$G$33:$G$149,Zdroj!$E$33:$E$149,$G31,Zdroj!$F$33:$F$149,$M31)+SUMIFS(Zdroj!$G$33:$G$149,Zdroj!$E$33:$E$149,$G31,Zdroj!$F$33:$F$149,$N31)+SUMIFS(Zdroj!$G$33:$G$149,Zdroj!$E$33:$E$149,$G31,Zdroj!$F$33:$F$149,$O31)+SUMIFS(Zdroj!$G$33:$G$149,Zdroj!$E$33:$E$149,$G31,Zdroj!$F$33:$F$149,$P31)+SUMIFS(Zdroj!$G$33:$G$149,Zdroj!$E$33:$E$149,$G31,Zdroj!$F$33:$F$149,$Q31)</f>
        <v>0</v>
      </c>
      <c r="S31" s="9"/>
      <c r="T31" s="9"/>
      <c r="U31" s="9"/>
      <c r="V31" s="9"/>
      <c r="W31" s="9"/>
      <c r="X31" s="9"/>
      <c r="Y31" s="9"/>
      <c r="Z31" s="13">
        <f>SUMIFS(Zdroj!$R$33:$R$172,Zdroj!$P$33:$P$172,$G31,Zdroj!$Q$33:$Q$172,$S31)+SUMIFS(Zdroj!$R$33:$R$172,Zdroj!$P$33:$P$172,$G31,Zdroj!$Q$33:$Q$172,$T31)+SUMIFS(Zdroj!$R$33:$R$172,Zdroj!$P$33:$P$172,$G31,Zdroj!$Q$33:$Q$172,$U31)+SUMIFS(Zdroj!$R$33:$R$172,Zdroj!$P$33:$P$172,$G31,Zdroj!$Q$33:$Q$172,$V31)+SUMIFS(Zdroj!$R$33:$R$172,Zdroj!$P$33:$P$172,$G31,Zdroj!$Q$33:$Q$172,$W31)+SUMIFS(Zdroj!$R$33:$R$172,Zdroj!$P$33:$P$172,$G31,Zdroj!$Q$33:$Q$172,$X31)+SUMIFS(Zdroj!$R$33:$R$172,Zdroj!$P$33:$P$172,$G31,Zdroj!$Q$33:$Q$172,$Y31)</f>
        <v>0</v>
      </c>
      <c r="AA31" s="18">
        <f t="shared" si="0"/>
        <v>0</v>
      </c>
      <c r="AB31" s="18" t="b">
        <f t="shared" si="1"/>
        <v>0</v>
      </c>
      <c r="AC31" s="23">
        <f t="shared" si="2"/>
        <v>0</v>
      </c>
    </row>
    <row r="32" spans="2:31" s="66" customFormat="1" x14ac:dyDescent="0.25">
      <c r="B32" s="17">
        <v>7</v>
      </c>
      <c r="C32" s="15"/>
      <c r="D32" s="64"/>
      <c r="E32" s="65"/>
      <c r="F32" s="64"/>
      <c r="G32" s="9"/>
      <c r="H32" s="9"/>
      <c r="I32" s="13"/>
      <c r="J32" s="71">
        <f>SUMIFS(Zdroj!$C$33:$C$88,Zdroj!$A$33:$A$88,$G32,Zdroj!$B$33:$B$88,$I32)</f>
        <v>0</v>
      </c>
      <c r="K32" s="9"/>
      <c r="L32" s="9"/>
      <c r="M32" s="9"/>
      <c r="N32" s="9"/>
      <c r="O32" s="9"/>
      <c r="P32" s="9"/>
      <c r="Q32" s="9"/>
      <c r="R32" s="71">
        <f>SUMIFS(Zdroj!$G$33:$G$149,Zdroj!$E$33:$E$149,$G32,Zdroj!$F$33:$F$149,$K32)+SUMIFS(Zdroj!$G$33:$G$149,Zdroj!$E$33:$E$149,$G32,Zdroj!$F$33:$F$149,$L32)+SUMIFS(Zdroj!$G$33:$G$149,Zdroj!$E$33:$E$149,$G32,Zdroj!$F$33:$F$149,$M32)+SUMIFS(Zdroj!$G$33:$G$149,Zdroj!$E$33:$E$149,$G32,Zdroj!$F$33:$F$149,$N32)+SUMIFS(Zdroj!$G$33:$G$149,Zdroj!$E$33:$E$149,$G32,Zdroj!$F$33:$F$149,$O32)+SUMIFS(Zdroj!$G$33:$G$149,Zdroj!$E$33:$E$149,$G32,Zdroj!$F$33:$F$149,$P32)+SUMIFS(Zdroj!$G$33:$G$149,Zdroj!$E$33:$E$149,$G32,Zdroj!$F$33:$F$149,$Q32)</f>
        <v>0</v>
      </c>
      <c r="S32" s="9"/>
      <c r="T32" s="9"/>
      <c r="U32" s="9"/>
      <c r="V32" s="9"/>
      <c r="W32" s="9"/>
      <c r="X32" s="9"/>
      <c r="Y32" s="9"/>
      <c r="Z32" s="13">
        <f>SUMIFS(Zdroj!$R$33:$R$172,Zdroj!$P$33:$P$172,$G32,Zdroj!$Q$33:$Q$172,$S32)+SUMIFS(Zdroj!$R$33:$R$172,Zdroj!$P$33:$P$172,$G32,Zdroj!$Q$33:$Q$172,$T32)+SUMIFS(Zdroj!$R$33:$R$172,Zdroj!$P$33:$P$172,$G32,Zdroj!$Q$33:$Q$172,$U32)+SUMIFS(Zdroj!$R$33:$R$172,Zdroj!$P$33:$P$172,$G32,Zdroj!$Q$33:$Q$172,$V32)+SUMIFS(Zdroj!$R$33:$R$172,Zdroj!$P$33:$P$172,$G32,Zdroj!$Q$33:$Q$172,$W32)+SUMIFS(Zdroj!$R$33:$R$172,Zdroj!$P$33:$P$172,$G32,Zdroj!$Q$33:$Q$172,$X32)+SUMIFS(Zdroj!$R$33:$R$172,Zdroj!$P$33:$P$172,$G32,Zdroj!$Q$33:$Q$172,$Y32)</f>
        <v>0</v>
      </c>
      <c r="AA32" s="18">
        <f t="shared" si="0"/>
        <v>0</v>
      </c>
      <c r="AB32" s="18" t="b">
        <f t="shared" si="1"/>
        <v>0</v>
      </c>
      <c r="AC32" s="23">
        <f t="shared" si="2"/>
        <v>0</v>
      </c>
    </row>
    <row r="33" spans="2:29" s="66" customFormat="1" x14ac:dyDescent="0.25">
      <c r="B33" s="17">
        <v>8</v>
      </c>
      <c r="C33" s="15"/>
      <c r="D33" s="64"/>
      <c r="E33" s="65"/>
      <c r="F33" s="64"/>
      <c r="G33" s="9"/>
      <c r="H33" s="9"/>
      <c r="I33" s="13"/>
      <c r="J33" s="71">
        <f>SUMIFS(Zdroj!$C$33:$C$88,Zdroj!$A$33:$A$88,$G33,Zdroj!$B$33:$B$88,$I33)</f>
        <v>0</v>
      </c>
      <c r="K33" s="9"/>
      <c r="L33" s="9"/>
      <c r="M33" s="9"/>
      <c r="N33" s="9"/>
      <c r="O33" s="9"/>
      <c r="P33" s="9"/>
      <c r="Q33" s="9"/>
      <c r="R33" s="71">
        <f>SUMIFS(Zdroj!$G$33:$G$149,Zdroj!$E$33:$E$149,$G33,Zdroj!$F$33:$F$149,$K33)+SUMIFS(Zdroj!$G$33:$G$149,Zdroj!$E$33:$E$149,$G33,Zdroj!$F$33:$F$149,$L33)+SUMIFS(Zdroj!$G$33:$G$149,Zdroj!$E$33:$E$149,$G33,Zdroj!$F$33:$F$149,$M33)+SUMIFS(Zdroj!$G$33:$G$149,Zdroj!$E$33:$E$149,$G33,Zdroj!$F$33:$F$149,$N33)+SUMIFS(Zdroj!$G$33:$G$149,Zdroj!$E$33:$E$149,$G33,Zdroj!$F$33:$F$149,$O33)+SUMIFS(Zdroj!$G$33:$G$149,Zdroj!$E$33:$E$149,$G33,Zdroj!$F$33:$F$149,$P33)+SUMIFS(Zdroj!$G$33:$G$149,Zdroj!$E$33:$E$149,$G33,Zdroj!$F$33:$F$149,$Q33)</f>
        <v>0</v>
      </c>
      <c r="S33" s="9"/>
      <c r="T33" s="9"/>
      <c r="U33" s="9"/>
      <c r="V33" s="9"/>
      <c r="W33" s="9"/>
      <c r="X33" s="9"/>
      <c r="Y33" s="9"/>
      <c r="Z33" s="13">
        <f>SUMIFS(Zdroj!$R$33:$R$172,Zdroj!$P$33:$P$172,$G33,Zdroj!$Q$33:$Q$172,$S33)+SUMIFS(Zdroj!$R$33:$R$172,Zdroj!$P$33:$P$172,$G33,Zdroj!$Q$33:$Q$172,$T33)+SUMIFS(Zdroj!$R$33:$R$172,Zdroj!$P$33:$P$172,$G33,Zdroj!$Q$33:$Q$172,$U33)+SUMIFS(Zdroj!$R$33:$R$172,Zdroj!$P$33:$P$172,$G33,Zdroj!$Q$33:$Q$172,$V33)+SUMIFS(Zdroj!$R$33:$R$172,Zdroj!$P$33:$P$172,$G33,Zdroj!$Q$33:$Q$172,$W33)+SUMIFS(Zdroj!$R$33:$R$172,Zdroj!$P$33:$P$172,$G33,Zdroj!$Q$33:$Q$172,$X33)+SUMIFS(Zdroj!$R$33:$R$172,Zdroj!$P$33:$P$172,$G33,Zdroj!$Q$33:$Q$172,$Y33)</f>
        <v>0</v>
      </c>
      <c r="AA33" s="18">
        <f t="shared" si="0"/>
        <v>0</v>
      </c>
      <c r="AB33" s="18" t="b">
        <f t="shared" si="1"/>
        <v>0</v>
      </c>
      <c r="AC33" s="23">
        <f t="shared" si="2"/>
        <v>0</v>
      </c>
    </row>
    <row r="34" spans="2:29" s="66" customFormat="1" x14ac:dyDescent="0.25">
      <c r="B34" s="17">
        <v>9</v>
      </c>
      <c r="C34" s="15"/>
      <c r="D34" s="64"/>
      <c r="E34" s="65"/>
      <c r="F34" s="64"/>
      <c r="G34" s="9"/>
      <c r="H34" s="9"/>
      <c r="I34" s="13"/>
      <c r="J34" s="71">
        <f>SUMIFS(Zdroj!$C$33:$C$88,Zdroj!$A$33:$A$88,$G34,Zdroj!$B$33:$B$88,$I34)</f>
        <v>0</v>
      </c>
      <c r="K34" s="9"/>
      <c r="L34" s="9"/>
      <c r="M34" s="9"/>
      <c r="N34" s="9"/>
      <c r="O34" s="9"/>
      <c r="P34" s="9"/>
      <c r="Q34" s="9"/>
      <c r="R34" s="71">
        <f>SUMIFS(Zdroj!$G$33:$G$149,Zdroj!$E$33:$E$149,$G34,Zdroj!$F$33:$F$149,$K34)+SUMIFS(Zdroj!$G$33:$G$149,Zdroj!$E$33:$E$149,$G34,Zdroj!$F$33:$F$149,$L34)+SUMIFS(Zdroj!$G$33:$G$149,Zdroj!$E$33:$E$149,$G34,Zdroj!$F$33:$F$149,$M34)+SUMIFS(Zdroj!$G$33:$G$149,Zdroj!$E$33:$E$149,$G34,Zdroj!$F$33:$F$149,$N34)+SUMIFS(Zdroj!$G$33:$G$149,Zdroj!$E$33:$E$149,$G34,Zdroj!$F$33:$F$149,$O34)+SUMIFS(Zdroj!$G$33:$G$149,Zdroj!$E$33:$E$149,$G34,Zdroj!$F$33:$F$149,$P34)+SUMIFS(Zdroj!$G$33:$G$149,Zdroj!$E$33:$E$149,$G34,Zdroj!$F$33:$F$149,$Q34)</f>
        <v>0</v>
      </c>
      <c r="S34" s="9"/>
      <c r="T34" s="9"/>
      <c r="U34" s="9"/>
      <c r="V34" s="9"/>
      <c r="W34" s="9"/>
      <c r="X34" s="9"/>
      <c r="Y34" s="9"/>
      <c r="Z34" s="13">
        <f>SUMIFS(Zdroj!$R$33:$R$172,Zdroj!$P$33:$P$172,$G34,Zdroj!$Q$33:$Q$172,$S34)+SUMIFS(Zdroj!$R$33:$R$172,Zdroj!$P$33:$P$172,$G34,Zdroj!$Q$33:$Q$172,$T34)+SUMIFS(Zdroj!$R$33:$R$172,Zdroj!$P$33:$P$172,$G34,Zdroj!$Q$33:$Q$172,$U34)+SUMIFS(Zdroj!$R$33:$R$172,Zdroj!$P$33:$P$172,$G34,Zdroj!$Q$33:$Q$172,$V34)+SUMIFS(Zdroj!$R$33:$R$172,Zdroj!$P$33:$P$172,$G34,Zdroj!$Q$33:$Q$172,$W34)+SUMIFS(Zdroj!$R$33:$R$172,Zdroj!$P$33:$P$172,$G34,Zdroj!$Q$33:$Q$172,$X34)+SUMIFS(Zdroj!$R$33:$R$172,Zdroj!$P$33:$P$172,$G34,Zdroj!$Q$33:$Q$172,$Y34)</f>
        <v>0</v>
      </c>
      <c r="AA34" s="18">
        <f t="shared" si="0"/>
        <v>0</v>
      </c>
      <c r="AB34" s="18" t="b">
        <f t="shared" si="1"/>
        <v>0</v>
      </c>
      <c r="AC34" s="23">
        <f t="shared" si="2"/>
        <v>0</v>
      </c>
    </row>
    <row r="35" spans="2:29" s="66" customFormat="1" x14ac:dyDescent="0.25">
      <c r="B35" s="17">
        <v>10</v>
      </c>
      <c r="C35" s="15"/>
      <c r="D35" s="64"/>
      <c r="E35" s="65"/>
      <c r="F35" s="64"/>
      <c r="G35" s="9"/>
      <c r="H35" s="9"/>
      <c r="I35" s="13"/>
      <c r="J35" s="71">
        <f>SUMIFS(Zdroj!$C$33:$C$88,Zdroj!$A$33:$A$88,$G35,Zdroj!$B$33:$B$88,$I35)</f>
        <v>0</v>
      </c>
      <c r="K35" s="9"/>
      <c r="L35" s="9"/>
      <c r="M35" s="9"/>
      <c r="N35" s="9"/>
      <c r="O35" s="9"/>
      <c r="P35" s="9"/>
      <c r="Q35" s="9"/>
      <c r="R35" s="71">
        <f>SUMIFS(Zdroj!$G$33:$G$149,Zdroj!$E$33:$E$149,$G35,Zdroj!$F$33:$F$149,$K35)+SUMIFS(Zdroj!$G$33:$G$149,Zdroj!$E$33:$E$149,$G35,Zdroj!$F$33:$F$149,$L35)+SUMIFS(Zdroj!$G$33:$G$149,Zdroj!$E$33:$E$149,$G35,Zdroj!$F$33:$F$149,$M35)+SUMIFS(Zdroj!$G$33:$G$149,Zdroj!$E$33:$E$149,$G35,Zdroj!$F$33:$F$149,$N35)+SUMIFS(Zdroj!$G$33:$G$149,Zdroj!$E$33:$E$149,$G35,Zdroj!$F$33:$F$149,$O35)+SUMIFS(Zdroj!$G$33:$G$149,Zdroj!$E$33:$E$149,$G35,Zdroj!$F$33:$F$149,$P35)+SUMIFS(Zdroj!$G$33:$G$149,Zdroj!$E$33:$E$149,$G35,Zdroj!$F$33:$F$149,$Q35)</f>
        <v>0</v>
      </c>
      <c r="S35" s="9"/>
      <c r="T35" s="9"/>
      <c r="U35" s="9"/>
      <c r="V35" s="9"/>
      <c r="W35" s="9"/>
      <c r="X35" s="9"/>
      <c r="Y35" s="9"/>
      <c r="Z35" s="13">
        <f>SUMIFS(Zdroj!$R$33:$R$172,Zdroj!$P$33:$P$172,$G35,Zdroj!$Q$33:$Q$172,$S35)+SUMIFS(Zdroj!$R$33:$R$172,Zdroj!$P$33:$P$172,$G35,Zdroj!$Q$33:$Q$172,$T35)+SUMIFS(Zdroj!$R$33:$R$172,Zdroj!$P$33:$P$172,$G35,Zdroj!$Q$33:$Q$172,$U35)+SUMIFS(Zdroj!$R$33:$R$172,Zdroj!$P$33:$P$172,$G35,Zdroj!$Q$33:$Q$172,$V35)+SUMIFS(Zdroj!$R$33:$R$172,Zdroj!$P$33:$P$172,$G35,Zdroj!$Q$33:$Q$172,$W35)+SUMIFS(Zdroj!$R$33:$R$172,Zdroj!$P$33:$P$172,$G35,Zdroj!$Q$33:$Q$172,$X35)+SUMIFS(Zdroj!$R$33:$R$172,Zdroj!$P$33:$P$172,$G35,Zdroj!$Q$33:$Q$172,$Y35)</f>
        <v>0</v>
      </c>
      <c r="AA35" s="18">
        <f t="shared" si="0"/>
        <v>0</v>
      </c>
      <c r="AB35" s="18" t="b">
        <f t="shared" si="1"/>
        <v>0</v>
      </c>
      <c r="AC35" s="23">
        <f t="shared" si="2"/>
        <v>0</v>
      </c>
    </row>
    <row r="36" spans="2:29" s="66" customFormat="1" x14ac:dyDescent="0.25">
      <c r="B36" s="17">
        <v>11</v>
      </c>
      <c r="C36" s="15"/>
      <c r="D36" s="64"/>
      <c r="E36" s="65"/>
      <c r="F36" s="64"/>
      <c r="G36" s="9"/>
      <c r="H36" s="9"/>
      <c r="I36" s="13"/>
      <c r="J36" s="71">
        <f>SUMIFS(Zdroj!$C$33:$C$88,Zdroj!$A$33:$A$88,$G36,Zdroj!$B$33:$B$88,$I36)</f>
        <v>0</v>
      </c>
      <c r="K36" s="9"/>
      <c r="L36" s="9"/>
      <c r="M36" s="9"/>
      <c r="N36" s="9"/>
      <c r="O36" s="9"/>
      <c r="P36" s="9"/>
      <c r="Q36" s="9"/>
      <c r="R36" s="71">
        <f>SUMIFS(Zdroj!$G$33:$G$149,Zdroj!$E$33:$E$149,$G36,Zdroj!$F$33:$F$149,$K36)+SUMIFS(Zdroj!$G$33:$G$149,Zdroj!$E$33:$E$149,$G36,Zdroj!$F$33:$F$149,$L36)+SUMIFS(Zdroj!$G$33:$G$149,Zdroj!$E$33:$E$149,$G36,Zdroj!$F$33:$F$149,$M36)+SUMIFS(Zdroj!$G$33:$G$149,Zdroj!$E$33:$E$149,$G36,Zdroj!$F$33:$F$149,$N36)+SUMIFS(Zdroj!$G$33:$G$149,Zdroj!$E$33:$E$149,$G36,Zdroj!$F$33:$F$149,$O36)+SUMIFS(Zdroj!$G$33:$G$149,Zdroj!$E$33:$E$149,$G36,Zdroj!$F$33:$F$149,$P36)+SUMIFS(Zdroj!$G$33:$G$149,Zdroj!$E$33:$E$149,$G36,Zdroj!$F$33:$F$149,$Q36)</f>
        <v>0</v>
      </c>
      <c r="S36" s="9"/>
      <c r="T36" s="9"/>
      <c r="U36" s="9"/>
      <c r="V36" s="9"/>
      <c r="W36" s="9"/>
      <c r="X36" s="9"/>
      <c r="Y36" s="9"/>
      <c r="Z36" s="13">
        <f>SUMIFS(Zdroj!$R$33:$R$172,Zdroj!$P$33:$P$172,$G36,Zdroj!$Q$33:$Q$172,$S36)+SUMIFS(Zdroj!$R$33:$R$172,Zdroj!$P$33:$P$172,$G36,Zdroj!$Q$33:$Q$172,$T36)+SUMIFS(Zdroj!$R$33:$R$172,Zdroj!$P$33:$P$172,$G36,Zdroj!$Q$33:$Q$172,$U36)+SUMIFS(Zdroj!$R$33:$R$172,Zdroj!$P$33:$P$172,$G36,Zdroj!$Q$33:$Q$172,$V36)+SUMIFS(Zdroj!$R$33:$R$172,Zdroj!$P$33:$P$172,$G36,Zdroj!$Q$33:$Q$172,$W36)+SUMIFS(Zdroj!$R$33:$R$172,Zdroj!$P$33:$P$172,$G36,Zdroj!$Q$33:$Q$172,$X36)+SUMIFS(Zdroj!$R$33:$R$172,Zdroj!$P$33:$P$172,$G36,Zdroj!$Q$33:$Q$172,$Y36)</f>
        <v>0</v>
      </c>
      <c r="AA36" s="18">
        <f t="shared" si="0"/>
        <v>0</v>
      </c>
      <c r="AB36" s="18" t="b">
        <f t="shared" si="1"/>
        <v>0</v>
      </c>
      <c r="AC36" s="23">
        <f t="shared" si="2"/>
        <v>0</v>
      </c>
    </row>
    <row r="37" spans="2:29" s="66" customFormat="1" x14ac:dyDescent="0.25">
      <c r="B37" s="19">
        <v>12</v>
      </c>
      <c r="C37" s="15"/>
      <c r="D37" s="64"/>
      <c r="E37" s="65"/>
      <c r="F37" s="64"/>
      <c r="G37" s="9"/>
      <c r="H37" s="9"/>
      <c r="I37" s="13"/>
      <c r="J37" s="71">
        <f>SUMIFS(Zdroj!$C$33:$C$88,Zdroj!$A$33:$A$88,$G37,Zdroj!$B$33:$B$88,$I37)</f>
        <v>0</v>
      </c>
      <c r="K37" s="9"/>
      <c r="L37" s="9"/>
      <c r="M37" s="9"/>
      <c r="N37" s="9"/>
      <c r="O37" s="9"/>
      <c r="P37" s="9"/>
      <c r="Q37" s="9"/>
      <c r="R37" s="71">
        <f>SUMIFS(Zdroj!$G$33:$G$149,Zdroj!$E$33:$E$149,$G37,Zdroj!$F$33:$F$149,$K37)+SUMIFS(Zdroj!$G$33:$G$149,Zdroj!$E$33:$E$149,$G37,Zdroj!$F$33:$F$149,$L37)+SUMIFS(Zdroj!$G$33:$G$149,Zdroj!$E$33:$E$149,$G37,Zdroj!$F$33:$F$149,$M37)+SUMIFS(Zdroj!$G$33:$G$149,Zdroj!$E$33:$E$149,$G37,Zdroj!$F$33:$F$149,$N37)+SUMIFS(Zdroj!$G$33:$G$149,Zdroj!$E$33:$E$149,$G37,Zdroj!$F$33:$F$149,$O37)+SUMIFS(Zdroj!$G$33:$G$149,Zdroj!$E$33:$E$149,$G37,Zdroj!$F$33:$F$149,$P37)+SUMIFS(Zdroj!$G$33:$G$149,Zdroj!$E$33:$E$149,$G37,Zdroj!$F$33:$F$149,$Q37)</f>
        <v>0</v>
      </c>
      <c r="S37" s="9"/>
      <c r="T37" s="9"/>
      <c r="U37" s="9"/>
      <c r="V37" s="9"/>
      <c r="W37" s="9"/>
      <c r="X37" s="9"/>
      <c r="Y37" s="9"/>
      <c r="Z37" s="13">
        <f>SUMIFS(Zdroj!$R$33:$R$172,Zdroj!$P$33:$P$172,$G37,Zdroj!$Q$33:$Q$172,$S37)+SUMIFS(Zdroj!$R$33:$R$172,Zdroj!$P$33:$P$172,$G37,Zdroj!$Q$33:$Q$172,$T37)+SUMIFS(Zdroj!$R$33:$R$172,Zdroj!$P$33:$P$172,$G37,Zdroj!$Q$33:$Q$172,$U37)+SUMIFS(Zdroj!$R$33:$R$172,Zdroj!$P$33:$P$172,$G37,Zdroj!$Q$33:$Q$172,$V37)+SUMIFS(Zdroj!$R$33:$R$172,Zdroj!$P$33:$P$172,$G37,Zdroj!$Q$33:$Q$172,$W37)+SUMIFS(Zdroj!$R$33:$R$172,Zdroj!$P$33:$P$172,$G37,Zdroj!$Q$33:$Q$172,$X37)+SUMIFS(Zdroj!$R$33:$R$172,Zdroj!$P$33:$P$172,$G37,Zdroj!$Q$33:$Q$172,$Y37)</f>
        <v>0</v>
      </c>
      <c r="AA37" s="18">
        <f t="shared" si="0"/>
        <v>0</v>
      </c>
      <c r="AB37" s="18" t="b">
        <f t="shared" si="1"/>
        <v>0</v>
      </c>
      <c r="AC37" s="23">
        <f t="shared" si="2"/>
        <v>0</v>
      </c>
    </row>
    <row r="38" spans="2:29" s="66" customFormat="1" x14ac:dyDescent="0.25">
      <c r="B38" s="19">
        <v>13</v>
      </c>
      <c r="C38" s="15"/>
      <c r="D38" s="64"/>
      <c r="E38" s="65"/>
      <c r="F38" s="64"/>
      <c r="G38" s="9"/>
      <c r="H38" s="9"/>
      <c r="I38" s="13"/>
      <c r="J38" s="71">
        <f>SUMIFS(Zdroj!$C$33:$C$88,Zdroj!$A$33:$A$88,$G38,Zdroj!$B$33:$B$88,$I38)</f>
        <v>0</v>
      </c>
      <c r="K38" s="9"/>
      <c r="L38" s="9"/>
      <c r="M38" s="9"/>
      <c r="N38" s="9"/>
      <c r="O38" s="9"/>
      <c r="P38" s="9"/>
      <c r="Q38" s="9"/>
      <c r="R38" s="71">
        <f>SUMIFS(Zdroj!$G$33:$G$149,Zdroj!$E$33:$E$149,$G38,Zdroj!$F$33:$F$149,$K38)+SUMIFS(Zdroj!$G$33:$G$149,Zdroj!$E$33:$E$149,$G38,Zdroj!$F$33:$F$149,$L38)+SUMIFS(Zdroj!$G$33:$G$149,Zdroj!$E$33:$E$149,$G38,Zdroj!$F$33:$F$149,$M38)+SUMIFS(Zdroj!$G$33:$G$149,Zdroj!$E$33:$E$149,$G38,Zdroj!$F$33:$F$149,$N38)+SUMIFS(Zdroj!$G$33:$G$149,Zdroj!$E$33:$E$149,$G38,Zdroj!$F$33:$F$149,$O38)+SUMIFS(Zdroj!$G$33:$G$149,Zdroj!$E$33:$E$149,$G38,Zdroj!$F$33:$F$149,$P38)+SUMIFS(Zdroj!$G$33:$G$149,Zdroj!$E$33:$E$149,$G38,Zdroj!$F$33:$F$149,$Q38)</f>
        <v>0</v>
      </c>
      <c r="S38" s="9"/>
      <c r="T38" s="9"/>
      <c r="U38" s="9"/>
      <c r="V38" s="9"/>
      <c r="W38" s="9"/>
      <c r="X38" s="9"/>
      <c r="Y38" s="9"/>
      <c r="Z38" s="13">
        <f>SUMIFS(Zdroj!$R$33:$R$172,Zdroj!$P$33:$P$172,$G38,Zdroj!$Q$33:$Q$172,$S38)+SUMIFS(Zdroj!$R$33:$R$172,Zdroj!$P$33:$P$172,$G38,Zdroj!$Q$33:$Q$172,$T38)+SUMIFS(Zdroj!$R$33:$R$172,Zdroj!$P$33:$P$172,$G38,Zdroj!$Q$33:$Q$172,$U38)+SUMIFS(Zdroj!$R$33:$R$172,Zdroj!$P$33:$P$172,$G38,Zdroj!$Q$33:$Q$172,$V38)+SUMIFS(Zdroj!$R$33:$R$172,Zdroj!$P$33:$P$172,$G38,Zdroj!$Q$33:$Q$172,$W38)+SUMIFS(Zdroj!$R$33:$R$172,Zdroj!$P$33:$P$172,$G38,Zdroj!$Q$33:$Q$172,$X38)+SUMIFS(Zdroj!$R$33:$R$172,Zdroj!$P$33:$P$172,$G38,Zdroj!$Q$33:$Q$172,$Y38)</f>
        <v>0</v>
      </c>
      <c r="AA38" s="18">
        <f t="shared" ref="AA38:AA45" si="3">$J38+$R38+$Z38</f>
        <v>0</v>
      </c>
      <c r="AB38" s="18" t="b">
        <f t="shared" si="1"/>
        <v>0</v>
      </c>
      <c r="AC38" s="23">
        <f t="shared" si="2"/>
        <v>0</v>
      </c>
    </row>
    <row r="39" spans="2:29" s="66" customFormat="1" x14ac:dyDescent="0.25">
      <c r="B39" s="19">
        <v>14</v>
      </c>
      <c r="C39" s="15"/>
      <c r="D39" s="64"/>
      <c r="E39" s="65"/>
      <c r="F39" s="64"/>
      <c r="G39" s="9"/>
      <c r="H39" s="9"/>
      <c r="I39" s="13"/>
      <c r="J39" s="71">
        <f>SUMIFS(Zdroj!$C$33:$C$88,Zdroj!$A$33:$A$88,$G39,Zdroj!$B$33:$B$88,$I39)</f>
        <v>0</v>
      </c>
      <c r="K39" s="9"/>
      <c r="L39" s="9"/>
      <c r="M39" s="9"/>
      <c r="N39" s="9"/>
      <c r="O39" s="9"/>
      <c r="P39" s="9"/>
      <c r="Q39" s="9"/>
      <c r="R39" s="71">
        <f>SUMIFS(Zdroj!$G$33:$G$149,Zdroj!$E$33:$E$149,$G39,Zdroj!$F$33:$F$149,$K39)+SUMIFS(Zdroj!$G$33:$G$149,Zdroj!$E$33:$E$149,$G39,Zdroj!$F$33:$F$149,$L39)+SUMIFS(Zdroj!$G$33:$G$149,Zdroj!$E$33:$E$149,$G39,Zdroj!$F$33:$F$149,$M39)+SUMIFS(Zdroj!$G$33:$G$149,Zdroj!$E$33:$E$149,$G39,Zdroj!$F$33:$F$149,$N39)+SUMIFS(Zdroj!$G$33:$G$149,Zdroj!$E$33:$E$149,$G39,Zdroj!$F$33:$F$149,$O39)+SUMIFS(Zdroj!$G$33:$G$149,Zdroj!$E$33:$E$149,$G39,Zdroj!$F$33:$F$149,$P39)+SUMIFS(Zdroj!$G$33:$G$149,Zdroj!$E$33:$E$149,$G39,Zdroj!$F$33:$F$149,$Q39)</f>
        <v>0</v>
      </c>
      <c r="S39" s="9"/>
      <c r="T39" s="9"/>
      <c r="U39" s="9"/>
      <c r="V39" s="9"/>
      <c r="W39" s="9"/>
      <c r="X39" s="9"/>
      <c r="Y39" s="9"/>
      <c r="Z39" s="13">
        <f>SUMIFS(Zdroj!$R$33:$R$172,Zdroj!$P$33:$P$172,$G39,Zdroj!$Q$33:$Q$172,$S39)+SUMIFS(Zdroj!$R$33:$R$172,Zdroj!$P$33:$P$172,$G39,Zdroj!$Q$33:$Q$172,$T39)+SUMIFS(Zdroj!$R$33:$R$172,Zdroj!$P$33:$P$172,$G39,Zdroj!$Q$33:$Q$172,$U39)+SUMIFS(Zdroj!$R$33:$R$172,Zdroj!$P$33:$P$172,$G39,Zdroj!$Q$33:$Q$172,$V39)+SUMIFS(Zdroj!$R$33:$R$172,Zdroj!$P$33:$P$172,$G39,Zdroj!$Q$33:$Q$172,$W39)+SUMIFS(Zdroj!$R$33:$R$172,Zdroj!$P$33:$P$172,$G39,Zdroj!$Q$33:$Q$172,$X39)+SUMIFS(Zdroj!$R$33:$R$172,Zdroj!$P$33:$P$172,$G39,Zdroj!$Q$33:$Q$172,$Y39)</f>
        <v>0</v>
      </c>
      <c r="AA39" s="18">
        <f t="shared" si="3"/>
        <v>0</v>
      </c>
      <c r="AB39" s="18" t="b">
        <f t="shared" si="1"/>
        <v>0</v>
      </c>
      <c r="AC39" s="23">
        <f t="shared" si="2"/>
        <v>0</v>
      </c>
    </row>
    <row r="40" spans="2:29" s="66" customFormat="1" x14ac:dyDescent="0.25">
      <c r="B40" s="19">
        <v>15</v>
      </c>
      <c r="C40" s="15"/>
      <c r="D40" s="64"/>
      <c r="E40" s="65"/>
      <c r="F40" s="64"/>
      <c r="G40" s="9"/>
      <c r="H40" s="9"/>
      <c r="I40" s="13"/>
      <c r="J40" s="71">
        <f>SUMIFS(Zdroj!$C$33:$C$88,Zdroj!$A$33:$A$88,$G40,Zdroj!$B$33:$B$88,$I40)</f>
        <v>0</v>
      </c>
      <c r="K40" s="9"/>
      <c r="L40" s="9"/>
      <c r="M40" s="9"/>
      <c r="N40" s="9"/>
      <c r="O40" s="9"/>
      <c r="P40" s="9"/>
      <c r="Q40" s="9"/>
      <c r="R40" s="71">
        <f>SUMIFS(Zdroj!$G$33:$G$149,Zdroj!$E$33:$E$149,$G40,Zdroj!$F$33:$F$149,$K40)+SUMIFS(Zdroj!$G$33:$G$149,Zdroj!$E$33:$E$149,$G40,Zdroj!$F$33:$F$149,$L40)+SUMIFS(Zdroj!$G$33:$G$149,Zdroj!$E$33:$E$149,$G40,Zdroj!$F$33:$F$149,$M40)+SUMIFS(Zdroj!$G$33:$G$149,Zdroj!$E$33:$E$149,$G40,Zdroj!$F$33:$F$149,$N40)+SUMIFS(Zdroj!$G$33:$G$149,Zdroj!$E$33:$E$149,$G40,Zdroj!$F$33:$F$149,$O40)+SUMIFS(Zdroj!$G$33:$G$149,Zdroj!$E$33:$E$149,$G40,Zdroj!$F$33:$F$149,$P40)+SUMIFS(Zdroj!$G$33:$G$149,Zdroj!$E$33:$E$149,$G40,Zdroj!$F$33:$F$149,$Q40)</f>
        <v>0</v>
      </c>
      <c r="S40" s="9"/>
      <c r="T40" s="9"/>
      <c r="U40" s="9"/>
      <c r="V40" s="9"/>
      <c r="W40" s="9"/>
      <c r="X40" s="9"/>
      <c r="Y40" s="9"/>
      <c r="Z40" s="13">
        <f>SUMIFS(Zdroj!$R$33:$R$172,Zdroj!$P$33:$P$172,$G40,Zdroj!$Q$33:$Q$172,$S40)+SUMIFS(Zdroj!$R$33:$R$172,Zdroj!$P$33:$P$172,$G40,Zdroj!$Q$33:$Q$172,$T40)+SUMIFS(Zdroj!$R$33:$R$172,Zdroj!$P$33:$P$172,$G40,Zdroj!$Q$33:$Q$172,$U40)+SUMIFS(Zdroj!$R$33:$R$172,Zdroj!$P$33:$P$172,$G40,Zdroj!$Q$33:$Q$172,$V40)+SUMIFS(Zdroj!$R$33:$R$172,Zdroj!$P$33:$P$172,$G40,Zdroj!$Q$33:$Q$172,$W40)+SUMIFS(Zdroj!$R$33:$R$172,Zdroj!$P$33:$P$172,$G40,Zdroj!$Q$33:$Q$172,$X40)+SUMIFS(Zdroj!$R$33:$R$172,Zdroj!$P$33:$P$172,$G40,Zdroj!$Q$33:$Q$172,$Y40)</f>
        <v>0</v>
      </c>
      <c r="AA40" s="18">
        <f t="shared" si="3"/>
        <v>0</v>
      </c>
      <c r="AB40" s="18" t="b">
        <f t="shared" si="1"/>
        <v>0</v>
      </c>
      <c r="AC40" s="23">
        <f t="shared" si="2"/>
        <v>0</v>
      </c>
    </row>
    <row r="41" spans="2:29" s="66" customFormat="1" x14ac:dyDescent="0.25">
      <c r="B41" s="19">
        <v>16</v>
      </c>
      <c r="C41" s="15"/>
      <c r="D41" s="64"/>
      <c r="E41" s="65"/>
      <c r="F41" s="64"/>
      <c r="G41" s="9"/>
      <c r="H41" s="9"/>
      <c r="I41" s="13"/>
      <c r="J41" s="71">
        <f>SUMIFS(Zdroj!$C$33:$C$88,Zdroj!$A$33:$A$88,$G41,Zdroj!$B$33:$B$88,$I41)</f>
        <v>0</v>
      </c>
      <c r="K41" s="9"/>
      <c r="L41" s="9"/>
      <c r="M41" s="9"/>
      <c r="N41" s="9"/>
      <c r="O41" s="9"/>
      <c r="P41" s="9"/>
      <c r="Q41" s="9"/>
      <c r="R41" s="71">
        <f>SUMIFS(Zdroj!$G$33:$G$149,Zdroj!$E$33:$E$149,$G41,Zdroj!$F$33:$F$149,$K41)+SUMIFS(Zdroj!$G$33:$G$149,Zdroj!$E$33:$E$149,$G41,Zdroj!$F$33:$F$149,$L41)+SUMIFS(Zdroj!$G$33:$G$149,Zdroj!$E$33:$E$149,$G41,Zdroj!$F$33:$F$149,$M41)+SUMIFS(Zdroj!$G$33:$G$149,Zdroj!$E$33:$E$149,$G41,Zdroj!$F$33:$F$149,$N41)+SUMIFS(Zdroj!$G$33:$G$149,Zdroj!$E$33:$E$149,$G41,Zdroj!$F$33:$F$149,$O41)+SUMIFS(Zdroj!$G$33:$G$149,Zdroj!$E$33:$E$149,$G41,Zdroj!$F$33:$F$149,$P41)+SUMIFS(Zdroj!$G$33:$G$149,Zdroj!$E$33:$E$149,$G41,Zdroj!$F$33:$F$149,$Q41)</f>
        <v>0</v>
      </c>
      <c r="S41" s="9"/>
      <c r="T41" s="9"/>
      <c r="U41" s="9"/>
      <c r="V41" s="9"/>
      <c r="W41" s="9"/>
      <c r="X41" s="9"/>
      <c r="Y41" s="9"/>
      <c r="Z41" s="13">
        <f>SUMIFS(Zdroj!$R$33:$R$172,Zdroj!$P$33:$P$172,$G41,Zdroj!$Q$33:$Q$172,$S41)+SUMIFS(Zdroj!$R$33:$R$172,Zdroj!$P$33:$P$172,$G41,Zdroj!$Q$33:$Q$172,$T41)+SUMIFS(Zdroj!$R$33:$R$172,Zdroj!$P$33:$P$172,$G41,Zdroj!$Q$33:$Q$172,$U41)+SUMIFS(Zdroj!$R$33:$R$172,Zdroj!$P$33:$P$172,$G41,Zdroj!$Q$33:$Q$172,$V41)+SUMIFS(Zdroj!$R$33:$R$172,Zdroj!$P$33:$P$172,$G41,Zdroj!$Q$33:$Q$172,$W41)+SUMIFS(Zdroj!$R$33:$R$172,Zdroj!$P$33:$P$172,$G41,Zdroj!$Q$33:$Q$172,$X41)+SUMIFS(Zdroj!$R$33:$R$172,Zdroj!$P$33:$P$172,$G41,Zdroj!$Q$33:$Q$172,$Y41)</f>
        <v>0</v>
      </c>
      <c r="AA41" s="18">
        <f t="shared" si="3"/>
        <v>0</v>
      </c>
      <c r="AB41" s="18" t="b">
        <f t="shared" si="1"/>
        <v>0</v>
      </c>
      <c r="AC41" s="23">
        <f t="shared" si="2"/>
        <v>0</v>
      </c>
    </row>
    <row r="42" spans="2:29" s="66" customFormat="1" x14ac:dyDescent="0.25">
      <c r="B42" s="19">
        <v>17</v>
      </c>
      <c r="C42" s="15"/>
      <c r="D42" s="64"/>
      <c r="E42" s="65"/>
      <c r="F42" s="64"/>
      <c r="G42" s="9"/>
      <c r="H42" s="9"/>
      <c r="I42" s="13"/>
      <c r="J42" s="71">
        <f>SUMIFS(Zdroj!$C$33:$C$88,Zdroj!$A$33:$A$88,$G42,Zdroj!$B$33:$B$88,$I42)</f>
        <v>0</v>
      </c>
      <c r="K42" s="9"/>
      <c r="L42" s="9"/>
      <c r="M42" s="9"/>
      <c r="N42" s="9"/>
      <c r="O42" s="9"/>
      <c r="P42" s="9"/>
      <c r="Q42" s="9"/>
      <c r="R42" s="71">
        <f>SUMIFS(Zdroj!$G$33:$G$149,Zdroj!$E$33:$E$149,$G42,Zdroj!$F$33:$F$149,$K42)+SUMIFS(Zdroj!$G$33:$G$149,Zdroj!$E$33:$E$149,$G42,Zdroj!$F$33:$F$149,$L42)+SUMIFS(Zdroj!$G$33:$G$149,Zdroj!$E$33:$E$149,$G42,Zdroj!$F$33:$F$149,$M42)+SUMIFS(Zdroj!$G$33:$G$149,Zdroj!$E$33:$E$149,$G42,Zdroj!$F$33:$F$149,$N42)+SUMIFS(Zdroj!$G$33:$G$149,Zdroj!$E$33:$E$149,$G42,Zdroj!$F$33:$F$149,$O42)+SUMIFS(Zdroj!$G$33:$G$149,Zdroj!$E$33:$E$149,$G42,Zdroj!$F$33:$F$149,$P42)+SUMIFS(Zdroj!$G$33:$G$149,Zdroj!$E$33:$E$149,$G42,Zdroj!$F$33:$F$149,$Q42)</f>
        <v>0</v>
      </c>
      <c r="S42" s="9"/>
      <c r="T42" s="9"/>
      <c r="U42" s="9"/>
      <c r="V42" s="9"/>
      <c r="W42" s="9"/>
      <c r="X42" s="9"/>
      <c r="Y42" s="9"/>
      <c r="Z42" s="13">
        <f>SUMIFS(Zdroj!$R$33:$R$172,Zdroj!$P$33:$P$172,$G42,Zdroj!$Q$33:$Q$172,$S42)+SUMIFS(Zdroj!$R$33:$R$172,Zdroj!$P$33:$P$172,$G42,Zdroj!$Q$33:$Q$172,$T42)+SUMIFS(Zdroj!$R$33:$R$172,Zdroj!$P$33:$P$172,$G42,Zdroj!$Q$33:$Q$172,$U42)+SUMIFS(Zdroj!$R$33:$R$172,Zdroj!$P$33:$P$172,$G42,Zdroj!$Q$33:$Q$172,$V42)+SUMIFS(Zdroj!$R$33:$R$172,Zdroj!$P$33:$P$172,$G42,Zdroj!$Q$33:$Q$172,$W42)+SUMIFS(Zdroj!$R$33:$R$172,Zdroj!$P$33:$P$172,$G42,Zdroj!$Q$33:$Q$172,$X42)+SUMIFS(Zdroj!$R$33:$R$172,Zdroj!$P$33:$P$172,$G42,Zdroj!$Q$33:$Q$172,$Y42)</f>
        <v>0</v>
      </c>
      <c r="AA42" s="18">
        <f t="shared" si="3"/>
        <v>0</v>
      </c>
      <c r="AB42" s="18" t="b">
        <f t="shared" si="1"/>
        <v>0</v>
      </c>
      <c r="AC42" s="23">
        <f t="shared" si="2"/>
        <v>0</v>
      </c>
    </row>
    <row r="43" spans="2:29" s="66" customFormat="1" x14ac:dyDescent="0.25">
      <c r="B43" s="19">
        <v>18</v>
      </c>
      <c r="C43" s="15"/>
      <c r="D43" s="64"/>
      <c r="E43" s="65"/>
      <c r="F43" s="64"/>
      <c r="G43" s="9"/>
      <c r="H43" s="9"/>
      <c r="I43" s="13"/>
      <c r="J43" s="71">
        <f>SUMIFS(Zdroj!$C$33:$C$88,Zdroj!$A$33:$A$88,$G43,Zdroj!$B$33:$B$88,$I43)</f>
        <v>0</v>
      </c>
      <c r="K43" s="9"/>
      <c r="L43" s="9"/>
      <c r="M43" s="9"/>
      <c r="N43" s="9"/>
      <c r="O43" s="9"/>
      <c r="P43" s="9"/>
      <c r="Q43" s="9"/>
      <c r="R43" s="71">
        <f>SUMIFS(Zdroj!$G$33:$G$149,Zdroj!$E$33:$E$149,$G43,Zdroj!$F$33:$F$149,$K43)+SUMIFS(Zdroj!$G$33:$G$149,Zdroj!$E$33:$E$149,$G43,Zdroj!$F$33:$F$149,$L43)+SUMIFS(Zdroj!$G$33:$G$149,Zdroj!$E$33:$E$149,$G43,Zdroj!$F$33:$F$149,$M43)+SUMIFS(Zdroj!$G$33:$G$149,Zdroj!$E$33:$E$149,$G43,Zdroj!$F$33:$F$149,$N43)+SUMIFS(Zdroj!$G$33:$G$149,Zdroj!$E$33:$E$149,$G43,Zdroj!$F$33:$F$149,$O43)+SUMIFS(Zdroj!$G$33:$G$149,Zdroj!$E$33:$E$149,$G43,Zdroj!$F$33:$F$149,$P43)+SUMIFS(Zdroj!$G$33:$G$149,Zdroj!$E$33:$E$149,$G43,Zdroj!$F$33:$F$149,$Q43)</f>
        <v>0</v>
      </c>
      <c r="S43" s="9"/>
      <c r="T43" s="9"/>
      <c r="U43" s="9"/>
      <c r="V43" s="9"/>
      <c r="W43" s="9"/>
      <c r="X43" s="9"/>
      <c r="Y43" s="9"/>
      <c r="Z43" s="13">
        <f>SUMIFS(Zdroj!$R$33:$R$172,Zdroj!$P$33:$P$172,$G43,Zdroj!$Q$33:$Q$172,$S43)+SUMIFS(Zdroj!$R$33:$R$172,Zdroj!$P$33:$P$172,$G43,Zdroj!$Q$33:$Q$172,$T43)+SUMIFS(Zdroj!$R$33:$R$172,Zdroj!$P$33:$P$172,$G43,Zdroj!$Q$33:$Q$172,$U43)+SUMIFS(Zdroj!$R$33:$R$172,Zdroj!$P$33:$P$172,$G43,Zdroj!$Q$33:$Q$172,$V43)+SUMIFS(Zdroj!$R$33:$R$172,Zdroj!$P$33:$P$172,$G43,Zdroj!$Q$33:$Q$172,$W43)+SUMIFS(Zdroj!$R$33:$R$172,Zdroj!$P$33:$P$172,$G43,Zdroj!$Q$33:$Q$172,$X43)+SUMIFS(Zdroj!$R$33:$R$172,Zdroj!$P$33:$P$172,$G43,Zdroj!$Q$33:$Q$172,$Y43)</f>
        <v>0</v>
      </c>
      <c r="AA43" s="18">
        <f t="shared" si="3"/>
        <v>0</v>
      </c>
      <c r="AB43" s="18" t="b">
        <f t="shared" si="1"/>
        <v>0</v>
      </c>
      <c r="AC43" s="23">
        <f t="shared" si="2"/>
        <v>0</v>
      </c>
    </row>
    <row r="44" spans="2:29" s="66" customFormat="1" x14ac:dyDescent="0.25">
      <c r="B44" s="19">
        <v>19</v>
      </c>
      <c r="C44" s="15"/>
      <c r="D44" s="64"/>
      <c r="E44" s="65"/>
      <c r="F44" s="64"/>
      <c r="G44" s="9"/>
      <c r="H44" s="9"/>
      <c r="I44" s="13"/>
      <c r="J44" s="71">
        <f>SUMIFS(Zdroj!$C$33:$C$88,Zdroj!$A$33:$A$88,$G44,Zdroj!$B$33:$B$88,$I44)</f>
        <v>0</v>
      </c>
      <c r="K44" s="9"/>
      <c r="L44" s="9"/>
      <c r="M44" s="9"/>
      <c r="N44" s="9"/>
      <c r="O44" s="9"/>
      <c r="P44" s="9"/>
      <c r="Q44" s="9"/>
      <c r="R44" s="71">
        <f>SUMIFS(Zdroj!$G$33:$G$149,Zdroj!$E$33:$E$149,$G44,Zdroj!$F$33:$F$149,$K44)+SUMIFS(Zdroj!$G$33:$G$149,Zdroj!$E$33:$E$149,$G44,Zdroj!$F$33:$F$149,$L44)+SUMIFS(Zdroj!$G$33:$G$149,Zdroj!$E$33:$E$149,$G44,Zdroj!$F$33:$F$149,$M44)+SUMIFS(Zdroj!$G$33:$G$149,Zdroj!$E$33:$E$149,$G44,Zdroj!$F$33:$F$149,$N44)+SUMIFS(Zdroj!$G$33:$G$149,Zdroj!$E$33:$E$149,$G44,Zdroj!$F$33:$F$149,$O44)+SUMIFS(Zdroj!$G$33:$G$149,Zdroj!$E$33:$E$149,$G44,Zdroj!$F$33:$F$149,$P44)+SUMIFS(Zdroj!$G$33:$G$149,Zdroj!$E$33:$E$149,$G44,Zdroj!$F$33:$F$149,$Q44)</f>
        <v>0</v>
      </c>
      <c r="S44" s="9"/>
      <c r="T44" s="9"/>
      <c r="U44" s="9"/>
      <c r="V44" s="9"/>
      <c r="W44" s="9"/>
      <c r="X44" s="9"/>
      <c r="Y44" s="9"/>
      <c r="Z44" s="13">
        <f>SUMIFS(Zdroj!$R$33:$R$172,Zdroj!$P$33:$P$172,$G44,Zdroj!$Q$33:$Q$172,$S44)+SUMIFS(Zdroj!$R$33:$R$172,Zdroj!$P$33:$P$172,$G44,Zdroj!$Q$33:$Q$172,$T44)+SUMIFS(Zdroj!$R$33:$R$172,Zdroj!$P$33:$P$172,$G44,Zdroj!$Q$33:$Q$172,$U44)+SUMIFS(Zdroj!$R$33:$R$172,Zdroj!$P$33:$P$172,$G44,Zdroj!$Q$33:$Q$172,$V44)+SUMIFS(Zdroj!$R$33:$R$172,Zdroj!$P$33:$P$172,$G44,Zdroj!$Q$33:$Q$172,$W44)+SUMIFS(Zdroj!$R$33:$R$172,Zdroj!$P$33:$P$172,$G44,Zdroj!$Q$33:$Q$172,$X44)+SUMIFS(Zdroj!$R$33:$R$172,Zdroj!$P$33:$P$172,$G44,Zdroj!$Q$33:$Q$172,$Y44)</f>
        <v>0</v>
      </c>
      <c r="AA44" s="18">
        <f t="shared" si="3"/>
        <v>0</v>
      </c>
      <c r="AB44" s="18" t="b">
        <f t="shared" si="1"/>
        <v>0</v>
      </c>
      <c r="AC44" s="23">
        <f t="shared" si="2"/>
        <v>0</v>
      </c>
    </row>
    <row r="45" spans="2:29" s="66" customFormat="1" x14ac:dyDescent="0.25">
      <c r="B45" s="19">
        <v>20</v>
      </c>
      <c r="C45" s="15"/>
      <c r="D45" s="64"/>
      <c r="E45" s="65"/>
      <c r="F45" s="64"/>
      <c r="G45" s="9"/>
      <c r="H45" s="9"/>
      <c r="I45" s="13"/>
      <c r="J45" s="71">
        <f>SUMIFS(Zdroj!$C$33:$C$88,Zdroj!$A$33:$A$88,$G45,Zdroj!$B$33:$B$88,$I45)</f>
        <v>0</v>
      </c>
      <c r="K45" s="9"/>
      <c r="L45" s="9"/>
      <c r="M45" s="9"/>
      <c r="N45" s="9"/>
      <c r="O45" s="9"/>
      <c r="P45" s="9"/>
      <c r="Q45" s="9"/>
      <c r="R45" s="71">
        <f>SUMIFS(Zdroj!$G$33:$G$149,Zdroj!$E$33:$E$149,$G45,Zdroj!$F$33:$F$149,$K45)+SUMIFS(Zdroj!$G$33:$G$149,Zdroj!$E$33:$E$149,$G45,Zdroj!$F$33:$F$149,$L45)+SUMIFS(Zdroj!$G$33:$G$149,Zdroj!$E$33:$E$149,$G45,Zdroj!$F$33:$F$149,$M45)+SUMIFS(Zdroj!$G$33:$G$149,Zdroj!$E$33:$E$149,$G45,Zdroj!$F$33:$F$149,$N45)+SUMIFS(Zdroj!$G$33:$G$149,Zdroj!$E$33:$E$149,$G45,Zdroj!$F$33:$F$149,$O45)+SUMIFS(Zdroj!$G$33:$G$149,Zdroj!$E$33:$E$149,$G45,Zdroj!$F$33:$F$149,$P45)+SUMIFS(Zdroj!$G$33:$G$149,Zdroj!$E$33:$E$149,$G45,Zdroj!$F$33:$F$149,$Q45)</f>
        <v>0</v>
      </c>
      <c r="S45" s="9"/>
      <c r="T45" s="9"/>
      <c r="U45" s="9"/>
      <c r="V45" s="9"/>
      <c r="W45" s="9"/>
      <c r="X45" s="9"/>
      <c r="Y45" s="9"/>
      <c r="Z45" s="13">
        <f>SUMIFS(Zdroj!$R$33:$R$172,Zdroj!$P$33:$P$172,$G45,Zdroj!$Q$33:$Q$172,$S45)+SUMIFS(Zdroj!$R$33:$R$172,Zdroj!$P$33:$P$172,$G45,Zdroj!$Q$33:$Q$172,$T45)+SUMIFS(Zdroj!$R$33:$R$172,Zdroj!$P$33:$P$172,$G45,Zdroj!$Q$33:$Q$172,$U45)+SUMIFS(Zdroj!$R$33:$R$172,Zdroj!$P$33:$P$172,$G45,Zdroj!$Q$33:$Q$172,$V45)+SUMIFS(Zdroj!$R$33:$R$172,Zdroj!$P$33:$P$172,$G45,Zdroj!$Q$33:$Q$172,$W45)+SUMIFS(Zdroj!$R$33:$R$172,Zdroj!$P$33:$P$172,$G45,Zdroj!$Q$33:$Q$172,$X45)+SUMIFS(Zdroj!$R$33:$R$172,Zdroj!$P$33:$P$172,$G45,Zdroj!$Q$33:$Q$172,$Y45)</f>
        <v>0</v>
      </c>
      <c r="AA45" s="18">
        <f t="shared" si="3"/>
        <v>0</v>
      </c>
      <c r="AB45" s="18" t="b">
        <f t="shared" si="1"/>
        <v>0</v>
      </c>
      <c r="AC45" s="23">
        <f t="shared" si="2"/>
        <v>0</v>
      </c>
    </row>
    <row r="48" spans="2:29" x14ac:dyDescent="0.25">
      <c r="B48" s="22"/>
    </row>
  </sheetData>
  <sheetProtection algorithmName="SHA-512" hashValue="VAhHJzmaNiElxWU96mqwnHRcZ8JJ8ddvOEtqsijCSj+3GjMdf/qXwv38qCzEUvJXrbYoBX8bZ9pXI1WjlO5T2w==" saltValue="6v1xe1BKKcmHa6OryiysRA==" spinCount="100000" sheet="1" objects="1" scenarios="1"/>
  <mergeCells count="30">
    <mergeCell ref="H13:M13"/>
    <mergeCell ref="N13:V13"/>
    <mergeCell ref="I12:N12"/>
    <mergeCell ref="B2:AA2"/>
    <mergeCell ref="B3:AA3"/>
    <mergeCell ref="B4:AA4"/>
    <mergeCell ref="D6:X9"/>
    <mergeCell ref="I10:U11"/>
    <mergeCell ref="H14:M14"/>
    <mergeCell ref="N14:V14"/>
    <mergeCell ref="H15:M15"/>
    <mergeCell ref="N15:V15"/>
    <mergeCell ref="H16:M16"/>
    <mergeCell ref="N16:V16"/>
    <mergeCell ref="H17:M17"/>
    <mergeCell ref="N17:V17"/>
    <mergeCell ref="H18:M18"/>
    <mergeCell ref="N18:V18"/>
    <mergeCell ref="H19:M19"/>
    <mergeCell ref="N19:V19"/>
    <mergeCell ref="I24:I25"/>
    <mergeCell ref="K24:Q24"/>
    <mergeCell ref="S24:Y24"/>
    <mergeCell ref="B24:B25"/>
    <mergeCell ref="C24:C25"/>
    <mergeCell ref="D24:D25"/>
    <mergeCell ref="E24:E25"/>
    <mergeCell ref="G24:G25"/>
    <mergeCell ref="H24:H25"/>
    <mergeCell ref="F24:F25"/>
  </mergeCell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5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DBF2DB93-CAFE-4884-8EFE-6788EF081D20}">
          <x14:formula1>
            <xm:f>Zdroj!$BB$2:$BB$6</xm:f>
          </x14:formula1>
          <xm:sqref>I26:I45</xm:sqref>
        </x14:dataValidation>
        <x14:dataValidation type="list" allowBlank="1" showInputMessage="1" showErrorMessage="1" xr:uid="{CAD575A2-1A24-4C68-B192-A3F6DBF655F1}">
          <x14:formula1>
            <xm:f>Zdroj!$C$2:$C$9</xm:f>
          </x14:formula1>
          <xm:sqref>H26:H45</xm:sqref>
        </x14:dataValidation>
        <x14:dataValidation type="list" allowBlank="1" showInputMessage="1" showErrorMessage="1" xr:uid="{B2B38AE0-FE7D-4BDA-8A4A-B096FD13E145}">
          <x14:formula1>
            <xm:f>Zdroj!$P$2:$P$25</xm:f>
          </x14:formula1>
          <xm:sqref>S26:Y45</xm:sqref>
        </x14:dataValidation>
        <x14:dataValidation type="list" allowBlank="1" showInputMessage="1" showErrorMessage="1" xr:uid="{678EFB50-8A70-4371-A3BC-63E764F91001}">
          <x14:formula1>
            <xm:f>Zdroj!$AB$2:$AB$7</xm:f>
          </x14:formula1>
          <xm:sqref>I10:U11</xm:sqref>
        </x14:dataValidation>
        <x14:dataValidation type="list" allowBlank="1" showInputMessage="1" showErrorMessage="1" xr:uid="{5E3C12A2-B6A1-4F26-A293-741E1B4E5319}">
          <x14:formula1>
            <xm:f>Zdroj!$E$2:$E$19</xm:f>
          </x14:formula1>
          <xm:sqref>K26:Q45</xm:sqref>
        </x14:dataValidation>
        <x14:dataValidation type="list" allowBlank="1" showInputMessage="1" showErrorMessage="1" xr:uid="{2E0D17C2-1E75-4232-A1D4-317CC97DF1E2}">
          <x14:formula1>
            <xm:f>Zdroj!$A$2:$A$9</xm:f>
          </x14:formula1>
          <xm:sqref>G26:G45</xm:sqref>
        </x14:dataValidation>
        <x14:dataValidation type="list" allowBlank="1" showInputMessage="1" showErrorMessage="1" xr:uid="{23529240-C493-4EB9-8730-D92BF66F2E16}">
          <x14:formula1>
            <xm:f>Zdroj!$J$33:$J$38</xm:f>
          </x14:formula1>
          <xm:sqref>E26:E45</xm:sqref>
        </x14:dataValidation>
        <x14:dataValidation type="list" allowBlank="1" showInputMessage="1" showErrorMessage="1" xr:uid="{903108AC-1E6E-430A-9174-AF38F5DE0C6D}">
          <x14:formula1>
            <xm:f>Zdroj!$U30:V$1048569</xm:f>
          </x14:formula1>
          <xm:sqref>V12</xm:sqref>
        </x14:dataValidation>
        <x14:dataValidation type="list" allowBlank="1" showInputMessage="1" showErrorMessage="1" xr:uid="{3B379882-77BD-4B39-9078-E93E108663BA}">
          <x14:formula1>
            <xm:f>Zdroj!$U32:V$1048569</xm:f>
          </x14:formula1>
          <xm:sqref>V13:V25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A06D3-773A-47F6-B8A4-09D44EF0C6F3}">
  <sheetPr codeName="Hárok4">
    <tabColor rgb="FFFFFF00"/>
    <pageSetUpPr fitToPage="1"/>
  </sheetPr>
  <dimension ref="A1:O42"/>
  <sheetViews>
    <sheetView topLeftCell="A4" workbookViewId="0">
      <selection activeCell="G21" sqref="G21:G22"/>
    </sheetView>
  </sheetViews>
  <sheetFormatPr defaultRowHeight="15" x14ac:dyDescent="0.25"/>
  <cols>
    <col min="1" max="1" width="3.7109375" style="1" customWidth="1"/>
    <col min="2" max="4" width="9.85546875" style="1" customWidth="1"/>
    <col min="5" max="5" width="13.42578125" style="1" customWidth="1"/>
    <col min="6" max="6" width="9.85546875" style="1" customWidth="1"/>
    <col min="7" max="7" width="13.140625" style="1" customWidth="1"/>
    <col min="8" max="8" width="14" style="1" customWidth="1"/>
    <col min="9" max="9" width="9.85546875" style="1" customWidth="1"/>
    <col min="10" max="10" width="17.28515625" style="1" customWidth="1"/>
    <col min="11" max="12" width="10.28515625" style="1" hidden="1" customWidth="1"/>
  </cols>
  <sheetData>
    <row r="1" spans="2:13" s="1" customFormat="1" x14ac:dyDescent="0.25"/>
    <row r="2" spans="2:13" s="1" customFormat="1" ht="18.75" customHeight="1" x14ac:dyDescent="0.25">
      <c r="B2" s="59" t="s">
        <v>66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2:13" s="1" customFormat="1" ht="18.75" customHeight="1" x14ac:dyDescent="0.25">
      <c r="B3" s="59" t="s">
        <v>67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2:13" s="1" customFormat="1" ht="15" customHeight="1" x14ac:dyDescent="0.25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2:13" s="1" customFormat="1" x14ac:dyDescent="0.25"/>
    <row r="6" spans="2:13" s="1" customFormat="1" ht="58.5" customHeight="1" x14ac:dyDescent="0.25">
      <c r="D6" s="27" t="s">
        <v>115</v>
      </c>
      <c r="E6" s="27"/>
      <c r="F6" s="27"/>
      <c r="G6" s="27"/>
      <c r="H6" s="27"/>
      <c r="I6" s="27"/>
      <c r="J6" s="27"/>
      <c r="K6" s="27"/>
      <c r="L6" s="27"/>
    </row>
    <row r="7" spans="2:13" s="1" customFormat="1" ht="14.45" customHeight="1" x14ac:dyDescent="0.25">
      <c r="D7" s="27"/>
      <c r="E7" s="27"/>
      <c r="F7" s="27"/>
      <c r="G7" s="27"/>
      <c r="H7" s="27"/>
      <c r="I7" s="27"/>
      <c r="J7" s="27"/>
      <c r="K7" s="27"/>
      <c r="L7" s="27"/>
    </row>
    <row r="8" spans="2:13" ht="31.5" customHeight="1" x14ac:dyDescent="0.25">
      <c r="E8" s="30" t="s">
        <v>113</v>
      </c>
      <c r="F8" s="10"/>
      <c r="H8" s="30"/>
      <c r="I8" s="30"/>
      <c r="J8" s="30"/>
      <c r="K8" s="30"/>
      <c r="L8" s="30"/>
    </row>
    <row r="9" spans="2:13" ht="31.5" customHeight="1" x14ac:dyDescent="0.25">
      <c r="E9" s="2"/>
      <c r="F9" s="10"/>
      <c r="G9" s="30"/>
      <c r="H9" s="30"/>
      <c r="I9" s="30"/>
      <c r="J9" s="30"/>
      <c r="K9" s="30"/>
      <c r="L9" s="30"/>
    </row>
    <row r="10" spans="2:13" ht="31.5" customHeight="1" x14ac:dyDescent="0.25">
      <c r="E10" s="2"/>
      <c r="F10" s="2"/>
      <c r="G10" s="30"/>
      <c r="H10" s="30"/>
      <c r="I10" s="30"/>
      <c r="J10" s="30"/>
      <c r="K10" s="30"/>
      <c r="L10" s="30"/>
    </row>
    <row r="12" spans="2:13" x14ac:dyDescent="0.25">
      <c r="E12" s="28" t="s">
        <v>25</v>
      </c>
      <c r="F12" s="29"/>
      <c r="G12" s="29"/>
      <c r="H12" s="54">
        <f>'Pes '!N14</f>
        <v>0</v>
      </c>
      <c r="I12" s="55"/>
      <c r="J12" s="56"/>
    </row>
    <row r="13" spans="2:13" x14ac:dyDescent="0.25">
      <c r="E13" s="28" t="s">
        <v>26</v>
      </c>
      <c r="F13" s="29"/>
      <c r="G13" s="29"/>
      <c r="H13" s="62">
        <f>+'Pes '!N15</f>
        <v>0</v>
      </c>
      <c r="I13" s="165"/>
      <c r="J13" s="166"/>
    </row>
    <row r="14" spans="2:13" x14ac:dyDescent="0.25">
      <c r="E14" s="28" t="s">
        <v>27</v>
      </c>
      <c r="F14" s="29"/>
      <c r="G14" s="29"/>
      <c r="H14" s="54">
        <f>'Pes '!N16</f>
        <v>0</v>
      </c>
      <c r="I14" s="55"/>
      <c r="J14" s="56"/>
    </row>
    <row r="15" spans="2:13" x14ac:dyDescent="0.25">
      <c r="E15" s="28" t="s">
        <v>28</v>
      </c>
      <c r="F15" s="29"/>
      <c r="G15" s="29"/>
      <c r="H15" s="54">
        <f>'Pes '!N17</f>
        <v>0</v>
      </c>
      <c r="I15" s="55"/>
      <c r="J15" s="56"/>
    </row>
    <row r="16" spans="2:13" x14ac:dyDescent="0.25">
      <c r="E16" s="28" t="s">
        <v>29</v>
      </c>
      <c r="F16" s="29"/>
      <c r="G16" s="29"/>
      <c r="H16" s="54">
        <f>'Pes '!N18</f>
        <v>0</v>
      </c>
      <c r="I16" s="55"/>
      <c r="J16" s="56"/>
    </row>
    <row r="17" spans="1:15" x14ac:dyDescent="0.25">
      <c r="E17" s="28" t="s">
        <v>30</v>
      </c>
      <c r="F17" s="29"/>
      <c r="G17" s="29"/>
      <c r="H17" s="54">
        <f>'Pes '!N19</f>
        <v>0</v>
      </c>
      <c r="I17" s="55"/>
      <c r="J17" s="56"/>
    </row>
    <row r="20" spans="1:15" ht="15.75" thickBot="1" x14ac:dyDescent="0.3"/>
    <row r="21" spans="1:15" ht="34.5" customHeight="1" x14ac:dyDescent="0.25">
      <c r="A21" s="3"/>
      <c r="B21" s="3"/>
      <c r="C21" s="3"/>
      <c r="D21" s="60" t="s">
        <v>6</v>
      </c>
      <c r="E21" s="38" t="s">
        <v>31</v>
      </c>
      <c r="F21" s="38" t="s">
        <v>7</v>
      </c>
      <c r="G21" s="38" t="s">
        <v>120</v>
      </c>
      <c r="H21" s="38" t="s">
        <v>128</v>
      </c>
      <c r="I21" s="38" t="s">
        <v>8</v>
      </c>
      <c r="J21" s="57" t="s">
        <v>134</v>
      </c>
      <c r="K21" s="38" t="s">
        <v>121</v>
      </c>
      <c r="L21" s="4" t="s">
        <v>2</v>
      </c>
      <c r="M21" s="4" t="s">
        <v>2</v>
      </c>
    </row>
    <row r="22" spans="1:15" ht="15.75" thickBot="1" x14ac:dyDescent="0.3">
      <c r="A22" s="5"/>
      <c r="B22" s="5"/>
      <c r="C22" s="5"/>
      <c r="D22" s="61"/>
      <c r="E22" s="39"/>
      <c r="F22" s="39"/>
      <c r="G22" s="39"/>
      <c r="H22" s="39"/>
      <c r="I22" s="39"/>
      <c r="J22" s="58"/>
      <c r="K22" s="39"/>
      <c r="L22" s="7"/>
      <c r="M22" s="7">
        <f>SUM(M23:M42)</f>
        <v>0</v>
      </c>
    </row>
    <row r="23" spans="1:15" s="67" customFormat="1" x14ac:dyDescent="0.25">
      <c r="A23" s="66"/>
      <c r="B23" s="66"/>
      <c r="C23" s="66"/>
      <c r="D23" s="17">
        <v>1</v>
      </c>
      <c r="E23" s="31"/>
      <c r="F23" s="64"/>
      <c r="G23" s="65"/>
      <c r="H23" s="64"/>
      <c r="I23" s="9"/>
      <c r="J23" s="32"/>
      <c r="K23" s="18" t="b">
        <f>IF(G23="0-9",0.2,IF(G23="10-19",0.5,IF(G23="20-49",1,IF(G23="50-99",1.5,IF(G23="100-199",1.8,IF(G23="200+",2))))))</f>
        <v>0</v>
      </c>
      <c r="L23" s="21">
        <f>SUMIFS(Zdroj!$AP$8:$AP$16,Zdroj!$AO$8:$AO$16,$J23)</f>
        <v>0</v>
      </c>
      <c r="M23" s="21">
        <f>+L23*K23</f>
        <v>0</v>
      </c>
      <c r="O23" s="68"/>
    </row>
    <row r="24" spans="1:15" s="67" customFormat="1" x14ac:dyDescent="0.25">
      <c r="A24" s="66"/>
      <c r="B24" s="66"/>
      <c r="C24" s="66"/>
      <c r="D24" s="19">
        <v>2</v>
      </c>
      <c r="E24" s="20"/>
      <c r="F24" s="69"/>
      <c r="G24" s="65"/>
      <c r="H24" s="69"/>
      <c r="I24" s="14"/>
      <c r="J24" s="26"/>
      <c r="K24" s="18" t="b">
        <f t="shared" ref="K24:K42" si="0">IF(G24="0-9",0.2,IF(G24="10-19",0.5,IF(G24="20-49",1,IF(G24="50-99",1.5,IF(G24="100-199",1.8,IF(G24="200+",2))))))</f>
        <v>0</v>
      </c>
      <c r="L24" s="21">
        <f>SUMIFS(Zdroj!$AP$8:$AP$16,Zdroj!$AO$8:$AO$16,$J24)</f>
        <v>0</v>
      </c>
      <c r="M24" s="21">
        <f t="shared" ref="M24:M42" si="1">+L24*K24</f>
        <v>0</v>
      </c>
    </row>
    <row r="25" spans="1:15" s="67" customFormat="1" x14ac:dyDescent="0.25">
      <c r="A25" s="66"/>
      <c r="B25" s="66"/>
      <c r="C25" s="66"/>
      <c r="D25" s="19">
        <v>3</v>
      </c>
      <c r="E25" s="20"/>
      <c r="F25" s="69"/>
      <c r="G25" s="65"/>
      <c r="H25" s="69"/>
      <c r="I25" s="14"/>
      <c r="J25" s="26"/>
      <c r="K25" s="18" t="b">
        <f t="shared" si="0"/>
        <v>0</v>
      </c>
      <c r="L25" s="21">
        <f>SUMIFS(Zdroj!$AP$8:$AP$16,Zdroj!$AO$8:$AO$16,$J25)</f>
        <v>0</v>
      </c>
      <c r="M25" s="21">
        <f t="shared" si="1"/>
        <v>0</v>
      </c>
    </row>
    <row r="26" spans="1:15" s="67" customFormat="1" x14ac:dyDescent="0.25">
      <c r="A26" s="66"/>
      <c r="B26" s="66"/>
      <c r="C26" s="66"/>
      <c r="D26" s="19">
        <v>4</v>
      </c>
      <c r="E26" s="20"/>
      <c r="F26" s="69"/>
      <c r="G26" s="65"/>
      <c r="H26" s="69"/>
      <c r="I26" s="14"/>
      <c r="J26" s="26"/>
      <c r="K26" s="18" t="b">
        <f t="shared" si="0"/>
        <v>0</v>
      </c>
      <c r="L26" s="21">
        <f>SUMIFS(Zdroj!$AP$8:$AP$16,Zdroj!$AO$8:$AO$16,$J26)</f>
        <v>0</v>
      </c>
      <c r="M26" s="21">
        <f t="shared" si="1"/>
        <v>0</v>
      </c>
    </row>
    <row r="27" spans="1:15" s="67" customFormat="1" x14ac:dyDescent="0.25">
      <c r="A27" s="66"/>
      <c r="B27" s="66"/>
      <c r="C27" s="66"/>
      <c r="D27" s="19">
        <v>5</v>
      </c>
      <c r="E27" s="20"/>
      <c r="F27" s="69"/>
      <c r="G27" s="65"/>
      <c r="H27" s="69"/>
      <c r="I27" s="14"/>
      <c r="J27" s="26"/>
      <c r="K27" s="18" t="b">
        <f t="shared" si="0"/>
        <v>0</v>
      </c>
      <c r="L27" s="21">
        <f>SUMIFS(Zdroj!$AP$8:$AP$16,Zdroj!$AO$8:$AO$16,$J27)</f>
        <v>0</v>
      </c>
      <c r="M27" s="21">
        <f t="shared" si="1"/>
        <v>0</v>
      </c>
    </row>
    <row r="28" spans="1:15" s="67" customFormat="1" x14ac:dyDescent="0.25">
      <c r="A28" s="66"/>
      <c r="B28" s="66"/>
      <c r="C28" s="66"/>
      <c r="D28" s="19">
        <v>6</v>
      </c>
      <c r="E28" s="20"/>
      <c r="F28" s="69"/>
      <c r="G28" s="65"/>
      <c r="H28" s="69"/>
      <c r="I28" s="14"/>
      <c r="J28" s="26"/>
      <c r="K28" s="18" t="b">
        <f t="shared" si="0"/>
        <v>0</v>
      </c>
      <c r="L28" s="21">
        <f>SUMIFS(Zdroj!$AP$8:$AP$16,Zdroj!$AO$8:$AO$16,$J28)</f>
        <v>0</v>
      </c>
      <c r="M28" s="21">
        <f t="shared" si="1"/>
        <v>0</v>
      </c>
    </row>
    <row r="29" spans="1:15" s="67" customFormat="1" x14ac:dyDescent="0.25">
      <c r="A29" s="66"/>
      <c r="B29" s="66"/>
      <c r="C29" s="66"/>
      <c r="D29" s="19">
        <v>7</v>
      </c>
      <c r="E29" s="20"/>
      <c r="F29" s="69"/>
      <c r="G29" s="65"/>
      <c r="H29" s="69"/>
      <c r="I29" s="14"/>
      <c r="J29" s="26"/>
      <c r="K29" s="18" t="b">
        <f t="shared" si="0"/>
        <v>0</v>
      </c>
      <c r="L29" s="21">
        <f>SUMIFS(Zdroj!$AP$8:$AP$16,Zdroj!$AO$8:$AO$16,$J29)</f>
        <v>0</v>
      </c>
      <c r="M29" s="21">
        <f t="shared" si="1"/>
        <v>0</v>
      </c>
    </row>
    <row r="30" spans="1:15" s="67" customFormat="1" x14ac:dyDescent="0.25">
      <c r="A30" s="66"/>
      <c r="B30" s="66"/>
      <c r="C30" s="66"/>
      <c r="D30" s="19">
        <v>8</v>
      </c>
      <c r="E30" s="20"/>
      <c r="F30" s="69"/>
      <c r="G30" s="65"/>
      <c r="H30" s="69"/>
      <c r="I30" s="14"/>
      <c r="J30" s="26"/>
      <c r="K30" s="18" t="b">
        <f t="shared" si="0"/>
        <v>0</v>
      </c>
      <c r="L30" s="21">
        <f>SUMIFS(Zdroj!$AP$8:$AP$16,Zdroj!$AO$8:$AO$16,$J30)</f>
        <v>0</v>
      </c>
      <c r="M30" s="21">
        <f t="shared" si="1"/>
        <v>0</v>
      </c>
    </row>
    <row r="31" spans="1:15" s="67" customFormat="1" x14ac:dyDescent="0.25">
      <c r="A31" s="66"/>
      <c r="B31" s="66"/>
      <c r="C31" s="66"/>
      <c r="D31" s="19">
        <v>9</v>
      </c>
      <c r="E31" s="20"/>
      <c r="F31" s="69"/>
      <c r="G31" s="65"/>
      <c r="H31" s="69"/>
      <c r="I31" s="14"/>
      <c r="J31" s="26"/>
      <c r="K31" s="18" t="b">
        <f t="shared" si="0"/>
        <v>0</v>
      </c>
      <c r="L31" s="21">
        <f>SUMIFS(Zdroj!$AP$8:$AP$16,Zdroj!$AO$8:$AO$16,$J31)</f>
        <v>0</v>
      </c>
      <c r="M31" s="21">
        <f t="shared" si="1"/>
        <v>0</v>
      </c>
    </row>
    <row r="32" spans="1:15" s="67" customFormat="1" x14ac:dyDescent="0.25">
      <c r="A32" s="66"/>
      <c r="B32" s="66"/>
      <c r="C32" s="66"/>
      <c r="D32" s="19">
        <v>10</v>
      </c>
      <c r="E32" s="20"/>
      <c r="F32" s="69"/>
      <c r="G32" s="65"/>
      <c r="H32" s="69"/>
      <c r="I32" s="14"/>
      <c r="J32" s="26"/>
      <c r="K32" s="18" t="b">
        <f t="shared" si="0"/>
        <v>0</v>
      </c>
      <c r="L32" s="21">
        <f>SUMIFS(Zdroj!$AP$8:$AP$16,Zdroj!$AO$8:$AO$16,$J32)</f>
        <v>0</v>
      </c>
      <c r="M32" s="21">
        <f t="shared" si="1"/>
        <v>0</v>
      </c>
    </row>
    <row r="33" spans="1:13" s="67" customFormat="1" x14ac:dyDescent="0.25">
      <c r="A33" s="66"/>
      <c r="B33" s="66"/>
      <c r="C33" s="66"/>
      <c r="D33" s="19">
        <v>11</v>
      </c>
      <c r="E33" s="20"/>
      <c r="F33" s="69"/>
      <c r="G33" s="65"/>
      <c r="H33" s="69"/>
      <c r="I33" s="14"/>
      <c r="J33" s="26"/>
      <c r="K33" s="18" t="b">
        <f t="shared" si="0"/>
        <v>0</v>
      </c>
      <c r="L33" s="21">
        <f>SUMIFS(Zdroj!$AP$8:$AP$16,Zdroj!$AO$8:$AO$16,$J33)</f>
        <v>0</v>
      </c>
      <c r="M33" s="21">
        <f t="shared" si="1"/>
        <v>0</v>
      </c>
    </row>
    <row r="34" spans="1:13" s="67" customFormat="1" x14ac:dyDescent="0.25">
      <c r="A34" s="66"/>
      <c r="B34" s="66"/>
      <c r="C34" s="66"/>
      <c r="D34" s="19">
        <v>12</v>
      </c>
      <c r="E34" s="20"/>
      <c r="F34" s="69"/>
      <c r="G34" s="65"/>
      <c r="H34" s="69"/>
      <c r="I34" s="14"/>
      <c r="J34" s="26"/>
      <c r="K34" s="18" t="b">
        <f t="shared" si="0"/>
        <v>0</v>
      </c>
      <c r="L34" s="21">
        <f>SUMIFS(Zdroj!$AP$8:$AP$16,Zdroj!$AO$8:$AO$16,$J34)</f>
        <v>0</v>
      </c>
      <c r="M34" s="21">
        <f t="shared" si="1"/>
        <v>0</v>
      </c>
    </row>
    <row r="35" spans="1:13" s="67" customFormat="1" x14ac:dyDescent="0.25">
      <c r="A35" s="66"/>
      <c r="B35" s="66"/>
      <c r="C35" s="66"/>
      <c r="D35" s="19">
        <v>13</v>
      </c>
      <c r="E35" s="20"/>
      <c r="F35" s="69"/>
      <c r="G35" s="65"/>
      <c r="H35" s="69"/>
      <c r="I35" s="14"/>
      <c r="J35" s="26"/>
      <c r="K35" s="18" t="b">
        <f t="shared" si="0"/>
        <v>0</v>
      </c>
      <c r="L35" s="21">
        <f>SUMIFS(Zdroj!$AP$8:$AP$16,Zdroj!$AO$8:$AO$16,$J35)</f>
        <v>0</v>
      </c>
      <c r="M35" s="21">
        <f t="shared" si="1"/>
        <v>0</v>
      </c>
    </row>
    <row r="36" spans="1:13" s="67" customFormat="1" x14ac:dyDescent="0.25">
      <c r="A36" s="66"/>
      <c r="B36" s="66"/>
      <c r="C36" s="66"/>
      <c r="D36" s="19">
        <v>14</v>
      </c>
      <c r="E36" s="20"/>
      <c r="F36" s="69"/>
      <c r="G36" s="65"/>
      <c r="H36" s="69"/>
      <c r="I36" s="14"/>
      <c r="J36" s="26"/>
      <c r="K36" s="18" t="b">
        <f t="shared" si="0"/>
        <v>0</v>
      </c>
      <c r="L36" s="21">
        <f>SUMIFS(Zdroj!$AP$8:$AP$16,Zdroj!$AO$8:$AO$16,$J36)</f>
        <v>0</v>
      </c>
      <c r="M36" s="21">
        <f t="shared" si="1"/>
        <v>0</v>
      </c>
    </row>
    <row r="37" spans="1:13" s="67" customFormat="1" x14ac:dyDescent="0.25">
      <c r="A37" s="66"/>
      <c r="B37" s="66"/>
      <c r="C37" s="66"/>
      <c r="D37" s="19">
        <v>15</v>
      </c>
      <c r="E37" s="20"/>
      <c r="F37" s="69"/>
      <c r="G37" s="65"/>
      <c r="H37" s="69"/>
      <c r="I37" s="14"/>
      <c r="J37" s="26"/>
      <c r="K37" s="18" t="b">
        <f t="shared" si="0"/>
        <v>0</v>
      </c>
      <c r="L37" s="21">
        <f>SUMIFS(Zdroj!$AP$8:$AP$16,Zdroj!$AO$8:$AO$16,$J37)</f>
        <v>0</v>
      </c>
      <c r="M37" s="21">
        <f t="shared" si="1"/>
        <v>0</v>
      </c>
    </row>
    <row r="38" spans="1:13" s="67" customFormat="1" x14ac:dyDescent="0.25">
      <c r="A38" s="66"/>
      <c r="B38" s="66"/>
      <c r="C38" s="66"/>
      <c r="D38" s="19">
        <v>16</v>
      </c>
      <c r="E38" s="20"/>
      <c r="F38" s="69"/>
      <c r="G38" s="65"/>
      <c r="H38" s="69"/>
      <c r="I38" s="14"/>
      <c r="J38" s="26"/>
      <c r="K38" s="18" t="b">
        <f t="shared" si="0"/>
        <v>0</v>
      </c>
      <c r="L38" s="21">
        <f>SUMIFS(Zdroj!$AP$8:$AP$16,Zdroj!$AO$8:$AO$16,$J38)</f>
        <v>0</v>
      </c>
      <c r="M38" s="21">
        <f t="shared" si="1"/>
        <v>0</v>
      </c>
    </row>
    <row r="39" spans="1:13" s="67" customFormat="1" x14ac:dyDescent="0.25">
      <c r="A39" s="66"/>
      <c r="B39" s="66"/>
      <c r="C39" s="66"/>
      <c r="D39" s="19">
        <v>17</v>
      </c>
      <c r="E39" s="20"/>
      <c r="F39" s="69"/>
      <c r="G39" s="65"/>
      <c r="H39" s="69"/>
      <c r="I39" s="14"/>
      <c r="J39" s="26"/>
      <c r="K39" s="18" t="b">
        <f t="shared" si="0"/>
        <v>0</v>
      </c>
      <c r="L39" s="21">
        <f>SUMIFS(Zdroj!$AP$8:$AP$16,Zdroj!$AO$8:$AO$16,$J39)</f>
        <v>0</v>
      </c>
      <c r="M39" s="21">
        <f t="shared" si="1"/>
        <v>0</v>
      </c>
    </row>
    <row r="40" spans="1:13" s="67" customFormat="1" x14ac:dyDescent="0.25">
      <c r="A40" s="66"/>
      <c r="B40" s="66"/>
      <c r="C40" s="66"/>
      <c r="D40" s="19">
        <v>18</v>
      </c>
      <c r="E40" s="20"/>
      <c r="F40" s="69"/>
      <c r="G40" s="65"/>
      <c r="H40" s="69"/>
      <c r="I40" s="14"/>
      <c r="J40" s="26"/>
      <c r="K40" s="18" t="b">
        <f t="shared" si="0"/>
        <v>0</v>
      </c>
      <c r="L40" s="21">
        <f>SUMIFS(Zdroj!$AP$8:$AP$16,Zdroj!$AO$8:$AO$16,$J40)</f>
        <v>0</v>
      </c>
      <c r="M40" s="21">
        <f t="shared" si="1"/>
        <v>0</v>
      </c>
    </row>
    <row r="41" spans="1:13" s="67" customFormat="1" x14ac:dyDescent="0.25">
      <c r="A41" s="66"/>
      <c r="B41" s="66"/>
      <c r="C41" s="66"/>
      <c r="D41" s="19">
        <v>19</v>
      </c>
      <c r="E41" s="20"/>
      <c r="F41" s="69"/>
      <c r="G41" s="65"/>
      <c r="H41" s="69"/>
      <c r="I41" s="14"/>
      <c r="J41" s="26"/>
      <c r="K41" s="18" t="b">
        <f t="shared" si="0"/>
        <v>0</v>
      </c>
      <c r="L41" s="21">
        <f>SUMIFS(Zdroj!$AP$8:$AP$16,Zdroj!$AO$8:$AO$16,$J41)</f>
        <v>0</v>
      </c>
      <c r="M41" s="21">
        <f t="shared" si="1"/>
        <v>0</v>
      </c>
    </row>
    <row r="42" spans="1:13" s="67" customFormat="1" x14ac:dyDescent="0.25">
      <c r="A42" s="66"/>
      <c r="B42" s="66"/>
      <c r="C42" s="66"/>
      <c r="D42" s="19">
        <v>20</v>
      </c>
      <c r="E42" s="20"/>
      <c r="F42" s="69"/>
      <c r="G42" s="65"/>
      <c r="H42" s="69"/>
      <c r="I42" s="14"/>
      <c r="J42" s="26"/>
      <c r="K42" s="18" t="b">
        <f t="shared" si="0"/>
        <v>0</v>
      </c>
      <c r="L42" s="21">
        <f>SUMIFS(Zdroj!$AP$8:$AP$16,Zdroj!$AO$8:$AO$16,$J42)</f>
        <v>0</v>
      </c>
      <c r="M42" s="21">
        <f t="shared" si="1"/>
        <v>0</v>
      </c>
    </row>
  </sheetData>
  <sheetProtection algorithmName="SHA-512" hashValue="YCnsyYF1GCK4Qs6tafeaS0PQCe1OHW+kQtzRtcVGmfCdrkv6QGptRxxABJ3apLJl0lyB3N2nduldzkz0oO1SNg==" saltValue="VwWIZoQ4rO708zOIyz7GfQ==" spinCount="100000" sheet="1" objects="1" scenarios="1"/>
  <mergeCells count="16">
    <mergeCell ref="H21:H22"/>
    <mergeCell ref="I21:I22"/>
    <mergeCell ref="G21:G22"/>
    <mergeCell ref="D21:D22"/>
    <mergeCell ref="E21:E22"/>
    <mergeCell ref="F21:F22"/>
    <mergeCell ref="B2:M2"/>
    <mergeCell ref="B3:M4"/>
    <mergeCell ref="H12:J12"/>
    <mergeCell ref="H13:J13"/>
    <mergeCell ref="H14:J14"/>
    <mergeCell ref="J21:J22"/>
    <mergeCell ref="K21:K22"/>
    <mergeCell ref="H15:J15"/>
    <mergeCell ref="H16:J16"/>
    <mergeCell ref="H17:J17"/>
  </mergeCells>
  <pageMargins left="0.70866141732283472" right="0.70866141732283472" top="0.74803149606299213" bottom="0.74803149606299213" header="0.31496062992125984" footer="0.31496062992125984"/>
  <pageSetup paperSize="9" scale="67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480B8A3-5FCF-41C4-9D33-843077A046B3}">
          <x14:formula1>
            <xm:f>Zdroj!$A$2:$A$9</xm:f>
          </x14:formula1>
          <xm:sqref>I23:I42</xm:sqref>
        </x14:dataValidation>
        <x14:dataValidation type="list" allowBlank="1" showInputMessage="1" showErrorMessage="1" xr:uid="{154D2CB9-712A-4A37-A1FC-B5D918FEDE70}">
          <x14:formula1>
            <xm:f>Zdroj!$AO$8:$AO$16</xm:f>
          </x14:formula1>
          <xm:sqref>J23:J42</xm:sqref>
        </x14:dataValidation>
        <x14:dataValidation type="list" allowBlank="1" showInputMessage="1" showErrorMessage="1" xr:uid="{2C7E3530-B253-4C22-AA50-88C2A68298F9}">
          <x14:formula1>
            <xm:f>Zdroj!$J$33:$J$38</xm:f>
          </x14:formula1>
          <xm:sqref>G23:G42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9647-A042-4A91-982D-90FA96CF6016}">
  <sheetPr codeName="Hárok6">
    <tabColor theme="4"/>
    <pageSetUpPr fitToPage="1"/>
  </sheetPr>
  <dimension ref="A1:S42"/>
  <sheetViews>
    <sheetView workbookViewId="0">
      <selection activeCell="J23" sqref="J23"/>
    </sheetView>
  </sheetViews>
  <sheetFormatPr defaultRowHeight="15" x14ac:dyDescent="0.25"/>
  <cols>
    <col min="1" max="1" width="3.7109375" style="1" customWidth="1"/>
    <col min="2" max="4" width="9.85546875" style="1" customWidth="1"/>
    <col min="5" max="5" width="13.42578125" style="1" customWidth="1"/>
    <col min="6" max="6" width="9.85546875" style="1" customWidth="1"/>
    <col min="7" max="7" width="12.5703125" style="1" customWidth="1"/>
    <col min="8" max="8" width="18.28515625" style="1" customWidth="1"/>
    <col min="9" max="9" width="9.85546875" style="1" customWidth="1"/>
    <col min="10" max="10" width="17.28515625" style="1" customWidth="1"/>
    <col min="11" max="11" width="9.85546875" style="1" hidden="1" customWidth="1"/>
    <col min="12" max="12" width="20.42578125" style="1" hidden="1" customWidth="1"/>
  </cols>
  <sheetData>
    <row r="1" spans="2:19" s="1" customFormat="1" x14ac:dyDescent="0.25"/>
    <row r="2" spans="2:19" s="1" customFormat="1" ht="18.75" x14ac:dyDescent="0.25">
      <c r="B2" s="59" t="s">
        <v>66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2:19" s="1" customFormat="1" ht="18.75" customHeight="1" x14ac:dyDescent="0.25">
      <c r="B3" s="59" t="s">
        <v>67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2:19" s="1" customFormat="1" ht="15" customHeight="1" x14ac:dyDescent="0.25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2:19" s="1" customFormat="1" x14ac:dyDescent="0.25"/>
    <row r="6" spans="2:19" s="1" customFormat="1" ht="58.5" customHeight="1" x14ac:dyDescent="0.25">
      <c r="D6" s="27" t="s">
        <v>115</v>
      </c>
      <c r="E6" s="27"/>
      <c r="F6" s="27"/>
      <c r="G6" s="27"/>
      <c r="H6" s="27"/>
      <c r="I6" s="27"/>
      <c r="J6" s="27"/>
      <c r="K6" s="27"/>
      <c r="L6" s="27"/>
    </row>
    <row r="7" spans="2:19" s="1" customFormat="1" ht="14.45" customHeight="1" x14ac:dyDescent="0.25">
      <c r="D7" s="27"/>
      <c r="E7" s="27"/>
      <c r="F7" s="27"/>
      <c r="G7" s="27"/>
      <c r="H7" s="27"/>
      <c r="I7" s="27"/>
      <c r="J7" s="27"/>
      <c r="K7" s="27"/>
      <c r="L7" s="27"/>
    </row>
    <row r="8" spans="2:19" ht="31.5" customHeight="1" x14ac:dyDescent="0.25">
      <c r="E8" s="30" t="s">
        <v>82</v>
      </c>
      <c r="F8" s="1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2:19" ht="31.5" customHeight="1" x14ac:dyDescent="0.25">
      <c r="E9" s="2"/>
      <c r="F9" s="1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2:19" ht="31.5" customHeight="1" x14ac:dyDescent="0.25">
      <c r="E10" s="2"/>
      <c r="F10" s="2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2" spans="2:19" x14ac:dyDescent="0.25">
      <c r="F12" s="28" t="s">
        <v>135</v>
      </c>
      <c r="G12" s="29"/>
      <c r="H12" s="29"/>
      <c r="I12" s="63"/>
      <c r="J12" s="63"/>
      <c r="K12" s="63"/>
      <c r="L12" s="63"/>
      <c r="M12" s="63"/>
    </row>
    <row r="13" spans="2:19" x14ac:dyDescent="0.25">
      <c r="F13" s="28"/>
      <c r="G13" s="29"/>
      <c r="H13" s="29"/>
      <c r="I13" s="63"/>
      <c r="J13" s="63"/>
      <c r="K13" s="63"/>
      <c r="L13" s="63"/>
      <c r="M13" s="63"/>
    </row>
    <row r="14" spans="2:19" x14ac:dyDescent="0.25">
      <c r="F14" s="28" t="s">
        <v>27</v>
      </c>
      <c r="G14" s="29"/>
      <c r="H14" s="29"/>
      <c r="I14" s="63">
        <f>+'Pes '!N16</f>
        <v>0</v>
      </c>
      <c r="J14" s="63"/>
      <c r="K14" s="63">
        <f>'Pes '!N16</f>
        <v>0</v>
      </c>
      <c r="L14" s="63"/>
      <c r="M14" s="63"/>
    </row>
    <row r="15" spans="2:19" x14ac:dyDescent="0.25">
      <c r="F15" s="28" t="s">
        <v>28</v>
      </c>
      <c r="G15" s="29"/>
      <c r="H15" s="29"/>
      <c r="I15" s="63">
        <f>+'Pes '!N17</f>
        <v>0</v>
      </c>
      <c r="J15" s="63"/>
      <c r="K15" s="63">
        <f>'Pes '!N17</f>
        <v>0</v>
      </c>
      <c r="L15" s="63"/>
      <c r="M15" s="63"/>
    </row>
    <row r="16" spans="2:19" x14ac:dyDescent="0.25">
      <c r="F16" s="28" t="s">
        <v>29</v>
      </c>
      <c r="G16" s="29"/>
      <c r="H16" s="29"/>
      <c r="I16" s="63">
        <f>+'Pes '!N18</f>
        <v>0</v>
      </c>
      <c r="J16" s="63"/>
      <c r="K16" s="63">
        <f>'Pes '!N18</f>
        <v>0</v>
      </c>
      <c r="L16" s="63"/>
      <c r="M16" s="63"/>
    </row>
    <row r="17" spans="1:15" x14ac:dyDescent="0.25">
      <c r="F17" s="28" t="s">
        <v>30</v>
      </c>
      <c r="G17" s="29"/>
      <c r="H17" s="29"/>
      <c r="I17" s="63">
        <f>+'Pes '!N19</f>
        <v>0</v>
      </c>
      <c r="J17" s="63"/>
      <c r="K17" s="63">
        <f>'Pes '!N19</f>
        <v>0</v>
      </c>
      <c r="L17" s="63"/>
      <c r="M17" s="63"/>
    </row>
    <row r="20" spans="1:15" ht="15.75" thickBot="1" x14ac:dyDescent="0.3"/>
    <row r="21" spans="1:15" ht="34.5" customHeight="1" x14ac:dyDescent="0.25">
      <c r="A21" s="3"/>
      <c r="B21" s="3"/>
      <c r="C21" s="3"/>
      <c r="D21" s="60" t="s">
        <v>6</v>
      </c>
      <c r="E21" s="38" t="s">
        <v>31</v>
      </c>
      <c r="F21" s="38" t="s">
        <v>7</v>
      </c>
      <c r="G21" s="38" t="s">
        <v>120</v>
      </c>
      <c r="H21" s="38" t="s">
        <v>128</v>
      </c>
      <c r="I21" s="38" t="s">
        <v>8</v>
      </c>
      <c r="J21" s="57" t="s">
        <v>134</v>
      </c>
      <c r="K21" s="38" t="s">
        <v>121</v>
      </c>
      <c r="L21" s="4" t="s">
        <v>2</v>
      </c>
      <c r="M21" s="4" t="s">
        <v>2</v>
      </c>
    </row>
    <row r="22" spans="1:15" ht="15.75" thickBot="1" x14ac:dyDescent="0.3">
      <c r="A22" s="5"/>
      <c r="B22" s="5"/>
      <c r="C22" s="5"/>
      <c r="D22" s="61"/>
      <c r="E22" s="39"/>
      <c r="F22" s="39"/>
      <c r="G22" s="39"/>
      <c r="H22" s="39"/>
      <c r="I22" s="39"/>
      <c r="J22" s="58"/>
      <c r="K22" s="39"/>
      <c r="L22" s="7"/>
      <c r="M22" s="7">
        <f>SUM(M23:M42)</f>
        <v>0</v>
      </c>
    </row>
    <row r="23" spans="1:15" s="67" customFormat="1" x14ac:dyDescent="0.25">
      <c r="A23" s="66"/>
      <c r="B23" s="66"/>
      <c r="C23" s="66"/>
      <c r="D23" s="17">
        <v>1</v>
      </c>
      <c r="E23" s="31"/>
      <c r="F23" s="64"/>
      <c r="G23" s="65"/>
      <c r="H23" s="64"/>
      <c r="I23" s="9"/>
      <c r="J23" s="32"/>
      <c r="K23" s="18" t="b">
        <f>IF(G23="0-9",0.2,IF(G23="10-19",0.5,IF(G23="20-49",1,IF(G23="50-99",1.5,IF(G23="100-199",1.8,IF(G23="200+",2))))))</f>
        <v>0</v>
      </c>
      <c r="L23" s="21">
        <f>SUMIFS(Zdroj!$AQ$34:$AQ$65,Zdroj!$AO$34:$AO$65,$I23,Zdroj!$AP$34:$AP$65,$J23)</f>
        <v>0</v>
      </c>
      <c r="M23" s="21">
        <f>+L23*K23</f>
        <v>0</v>
      </c>
      <c r="O23" s="68"/>
    </row>
    <row r="24" spans="1:15" s="67" customFormat="1" x14ac:dyDescent="0.25">
      <c r="A24" s="66"/>
      <c r="B24" s="66"/>
      <c r="C24" s="66"/>
      <c r="D24" s="19">
        <v>2</v>
      </c>
      <c r="E24" s="20"/>
      <c r="F24" s="69"/>
      <c r="G24" s="65"/>
      <c r="H24" s="69"/>
      <c r="I24" s="14"/>
      <c r="J24" s="26"/>
      <c r="K24" s="18" t="b">
        <f t="shared" ref="K24:K42" si="0">IF(G24="0-9",0.2,IF(G24="10-19",0.5,IF(G24="20-49",1,IF(G24="50-99",1.5,IF(G24="100-199",1.8,IF(G24="200+",2))))))</f>
        <v>0</v>
      </c>
      <c r="L24" s="21">
        <f>SUMIFS(Zdroj!$AQ$34:$AQ$65,Zdroj!$AO$34:$AO$65,$I24,Zdroj!$AP$34:$AP$65,$J24)</f>
        <v>0</v>
      </c>
      <c r="M24" s="21">
        <f t="shared" ref="M24:M42" si="1">+L24*K24</f>
        <v>0</v>
      </c>
    </row>
    <row r="25" spans="1:15" s="67" customFormat="1" x14ac:dyDescent="0.25">
      <c r="A25" s="66"/>
      <c r="B25" s="66"/>
      <c r="C25" s="66"/>
      <c r="D25" s="19">
        <v>3</v>
      </c>
      <c r="E25" s="20"/>
      <c r="F25" s="69"/>
      <c r="G25" s="65"/>
      <c r="H25" s="69"/>
      <c r="I25" s="14"/>
      <c r="J25" s="26"/>
      <c r="K25" s="18" t="b">
        <f t="shared" si="0"/>
        <v>0</v>
      </c>
      <c r="L25" s="21">
        <f>SUMIFS(Zdroj!$AQ$34:$AQ$65,Zdroj!$AO$34:$AO$65,$I25,Zdroj!$AP$34:$AP$65,$J25)</f>
        <v>0</v>
      </c>
      <c r="M25" s="21">
        <f t="shared" si="1"/>
        <v>0</v>
      </c>
    </row>
    <row r="26" spans="1:15" s="67" customFormat="1" x14ac:dyDescent="0.25">
      <c r="A26" s="66"/>
      <c r="B26" s="66"/>
      <c r="C26" s="66"/>
      <c r="D26" s="19">
        <v>4</v>
      </c>
      <c r="E26" s="20"/>
      <c r="F26" s="69"/>
      <c r="G26" s="65"/>
      <c r="H26" s="69"/>
      <c r="I26" s="14"/>
      <c r="J26" s="26"/>
      <c r="K26" s="18" t="b">
        <f t="shared" si="0"/>
        <v>0</v>
      </c>
      <c r="L26" s="21">
        <f>SUMIFS(Zdroj!$AQ$34:$AQ$65,Zdroj!$AO$34:$AO$65,$I26,Zdroj!$AP$34:$AP$65,$J26)</f>
        <v>0</v>
      </c>
      <c r="M26" s="21">
        <f t="shared" si="1"/>
        <v>0</v>
      </c>
    </row>
    <row r="27" spans="1:15" s="67" customFormat="1" x14ac:dyDescent="0.25">
      <c r="A27" s="66"/>
      <c r="B27" s="66"/>
      <c r="C27" s="66"/>
      <c r="D27" s="19">
        <v>5</v>
      </c>
      <c r="E27" s="20"/>
      <c r="F27" s="69"/>
      <c r="G27" s="65"/>
      <c r="H27" s="69"/>
      <c r="I27" s="14"/>
      <c r="J27" s="26"/>
      <c r="K27" s="18" t="b">
        <f t="shared" si="0"/>
        <v>0</v>
      </c>
      <c r="L27" s="21">
        <f>SUMIFS(Zdroj!$AQ$34:$AQ$65,Zdroj!$AO$34:$AO$65,$I27,Zdroj!$AP$34:$AP$65,$J27)</f>
        <v>0</v>
      </c>
      <c r="M27" s="21">
        <f t="shared" si="1"/>
        <v>0</v>
      </c>
    </row>
    <row r="28" spans="1:15" s="67" customFormat="1" x14ac:dyDescent="0.25">
      <c r="A28" s="66"/>
      <c r="B28" s="66"/>
      <c r="C28" s="66"/>
      <c r="D28" s="19">
        <v>6</v>
      </c>
      <c r="E28" s="20"/>
      <c r="F28" s="69"/>
      <c r="G28" s="65"/>
      <c r="H28" s="69"/>
      <c r="I28" s="14"/>
      <c r="J28" s="26"/>
      <c r="K28" s="18" t="b">
        <f t="shared" si="0"/>
        <v>0</v>
      </c>
      <c r="L28" s="21">
        <f>SUMIFS(Zdroj!$AQ$34:$AQ$65,Zdroj!$AO$34:$AO$65,$I28,Zdroj!$AP$34:$AP$65,$J28)</f>
        <v>0</v>
      </c>
      <c r="M28" s="21">
        <f t="shared" si="1"/>
        <v>0</v>
      </c>
    </row>
    <row r="29" spans="1:15" s="67" customFormat="1" x14ac:dyDescent="0.25">
      <c r="A29" s="66"/>
      <c r="B29" s="66"/>
      <c r="C29" s="66"/>
      <c r="D29" s="19">
        <v>7</v>
      </c>
      <c r="E29" s="20"/>
      <c r="F29" s="69"/>
      <c r="G29" s="65"/>
      <c r="H29" s="69"/>
      <c r="I29" s="14"/>
      <c r="J29" s="26"/>
      <c r="K29" s="18" t="b">
        <f t="shared" si="0"/>
        <v>0</v>
      </c>
      <c r="L29" s="21">
        <f>SUMIFS(Zdroj!$AQ$34:$AQ$65,Zdroj!$AO$34:$AO$65,$I29,Zdroj!$AP$34:$AP$65,$J29)</f>
        <v>0</v>
      </c>
      <c r="M29" s="21">
        <f t="shared" si="1"/>
        <v>0</v>
      </c>
    </row>
    <row r="30" spans="1:15" s="67" customFormat="1" x14ac:dyDescent="0.25">
      <c r="A30" s="66"/>
      <c r="B30" s="66"/>
      <c r="C30" s="66"/>
      <c r="D30" s="19">
        <v>8</v>
      </c>
      <c r="E30" s="20"/>
      <c r="F30" s="69"/>
      <c r="G30" s="65"/>
      <c r="H30" s="69"/>
      <c r="I30" s="14"/>
      <c r="J30" s="26"/>
      <c r="K30" s="18" t="b">
        <f t="shared" si="0"/>
        <v>0</v>
      </c>
      <c r="L30" s="21">
        <f>SUMIFS(Zdroj!$AQ$34:$AQ$65,Zdroj!$AO$34:$AO$65,$I30,Zdroj!$AP$34:$AP$65,$J30)</f>
        <v>0</v>
      </c>
      <c r="M30" s="21">
        <f t="shared" si="1"/>
        <v>0</v>
      </c>
    </row>
    <row r="31" spans="1:15" s="67" customFormat="1" x14ac:dyDescent="0.25">
      <c r="A31" s="66"/>
      <c r="B31" s="66"/>
      <c r="C31" s="66"/>
      <c r="D31" s="19">
        <v>9</v>
      </c>
      <c r="E31" s="20"/>
      <c r="F31" s="69"/>
      <c r="G31" s="65"/>
      <c r="H31" s="69"/>
      <c r="I31" s="14"/>
      <c r="J31" s="26"/>
      <c r="K31" s="18" t="b">
        <f t="shared" si="0"/>
        <v>0</v>
      </c>
      <c r="L31" s="21">
        <f>SUMIFS(Zdroj!$AQ$34:$AQ$65,Zdroj!$AO$34:$AO$65,$I31,Zdroj!$AP$34:$AP$65,$J31)</f>
        <v>0</v>
      </c>
      <c r="M31" s="21">
        <f t="shared" si="1"/>
        <v>0</v>
      </c>
    </row>
    <row r="32" spans="1:15" s="67" customFormat="1" x14ac:dyDescent="0.25">
      <c r="A32" s="66"/>
      <c r="B32" s="66"/>
      <c r="C32" s="66"/>
      <c r="D32" s="19">
        <v>10</v>
      </c>
      <c r="E32" s="20"/>
      <c r="F32" s="69"/>
      <c r="G32" s="65"/>
      <c r="H32" s="69"/>
      <c r="I32" s="14"/>
      <c r="J32" s="26"/>
      <c r="K32" s="18" t="b">
        <f t="shared" si="0"/>
        <v>0</v>
      </c>
      <c r="L32" s="21">
        <f>SUMIFS(Zdroj!$AQ$34:$AQ$65,Zdroj!$AO$34:$AO$65,$I32,Zdroj!$AP$34:$AP$65,$J32)</f>
        <v>0</v>
      </c>
      <c r="M32" s="21">
        <f t="shared" si="1"/>
        <v>0</v>
      </c>
    </row>
    <row r="33" spans="1:13" s="67" customFormat="1" x14ac:dyDescent="0.25">
      <c r="A33" s="66"/>
      <c r="B33" s="66"/>
      <c r="C33" s="66"/>
      <c r="D33" s="19">
        <v>11</v>
      </c>
      <c r="E33" s="20"/>
      <c r="F33" s="69"/>
      <c r="G33" s="65"/>
      <c r="H33" s="69"/>
      <c r="I33" s="14"/>
      <c r="J33" s="26"/>
      <c r="K33" s="18" t="b">
        <f t="shared" si="0"/>
        <v>0</v>
      </c>
      <c r="L33" s="21">
        <f>SUMIFS(Zdroj!$AQ$34:$AQ$65,Zdroj!$AO$34:$AO$65,$I33,Zdroj!$AP$34:$AP$65,$J33)</f>
        <v>0</v>
      </c>
      <c r="M33" s="21">
        <f t="shared" si="1"/>
        <v>0</v>
      </c>
    </row>
    <row r="34" spans="1:13" s="67" customFormat="1" x14ac:dyDescent="0.25">
      <c r="A34" s="66"/>
      <c r="B34" s="66"/>
      <c r="C34" s="66"/>
      <c r="D34" s="19">
        <v>12</v>
      </c>
      <c r="E34" s="20"/>
      <c r="F34" s="69"/>
      <c r="G34" s="65"/>
      <c r="H34" s="69"/>
      <c r="I34" s="14"/>
      <c r="J34" s="26"/>
      <c r="K34" s="18" t="b">
        <f t="shared" si="0"/>
        <v>0</v>
      </c>
      <c r="L34" s="21">
        <f>SUMIFS(Zdroj!$AQ$34:$AQ$65,Zdroj!$AO$34:$AO$65,$I34,Zdroj!$AP$34:$AP$65,$J34)</f>
        <v>0</v>
      </c>
      <c r="M34" s="21">
        <f t="shared" si="1"/>
        <v>0</v>
      </c>
    </row>
    <row r="35" spans="1:13" s="67" customFormat="1" x14ac:dyDescent="0.25">
      <c r="A35" s="66"/>
      <c r="B35" s="66"/>
      <c r="C35" s="66"/>
      <c r="D35" s="19">
        <v>13</v>
      </c>
      <c r="E35" s="20"/>
      <c r="F35" s="69"/>
      <c r="G35" s="65"/>
      <c r="H35" s="69"/>
      <c r="I35" s="14"/>
      <c r="J35" s="26"/>
      <c r="K35" s="18" t="b">
        <f t="shared" si="0"/>
        <v>0</v>
      </c>
      <c r="L35" s="21">
        <f>SUMIFS(Zdroj!$AQ$34:$AQ$65,Zdroj!$AO$34:$AO$65,$I35,Zdroj!$AP$34:$AP$65,$J35)</f>
        <v>0</v>
      </c>
      <c r="M35" s="21">
        <f t="shared" si="1"/>
        <v>0</v>
      </c>
    </row>
    <row r="36" spans="1:13" s="67" customFormat="1" x14ac:dyDescent="0.25">
      <c r="A36" s="66"/>
      <c r="B36" s="66"/>
      <c r="C36" s="66"/>
      <c r="D36" s="19">
        <v>14</v>
      </c>
      <c r="E36" s="20"/>
      <c r="F36" s="69"/>
      <c r="G36" s="65"/>
      <c r="H36" s="69"/>
      <c r="I36" s="14"/>
      <c r="J36" s="26"/>
      <c r="K36" s="18" t="b">
        <f t="shared" si="0"/>
        <v>0</v>
      </c>
      <c r="L36" s="21">
        <f>SUMIFS(Zdroj!$AQ$34:$AQ$65,Zdroj!$AO$34:$AO$65,$I36,Zdroj!$AP$34:$AP$65,$J36)</f>
        <v>0</v>
      </c>
      <c r="M36" s="21">
        <f t="shared" si="1"/>
        <v>0</v>
      </c>
    </row>
    <row r="37" spans="1:13" s="67" customFormat="1" x14ac:dyDescent="0.25">
      <c r="A37" s="66"/>
      <c r="B37" s="66"/>
      <c r="C37" s="66"/>
      <c r="D37" s="19">
        <v>15</v>
      </c>
      <c r="E37" s="20"/>
      <c r="F37" s="69"/>
      <c r="G37" s="65"/>
      <c r="H37" s="69"/>
      <c r="I37" s="14"/>
      <c r="J37" s="26"/>
      <c r="K37" s="18" t="b">
        <f t="shared" si="0"/>
        <v>0</v>
      </c>
      <c r="L37" s="21">
        <f>SUMIFS(Zdroj!$AQ$34:$AQ$65,Zdroj!$AO$34:$AO$65,$I37,Zdroj!$AP$34:$AP$65,$J37)</f>
        <v>0</v>
      </c>
      <c r="M37" s="21">
        <f t="shared" si="1"/>
        <v>0</v>
      </c>
    </row>
    <row r="38" spans="1:13" s="67" customFormat="1" x14ac:dyDescent="0.25">
      <c r="A38" s="66"/>
      <c r="B38" s="66"/>
      <c r="C38" s="66"/>
      <c r="D38" s="19">
        <v>16</v>
      </c>
      <c r="E38" s="20"/>
      <c r="F38" s="69"/>
      <c r="G38" s="65"/>
      <c r="H38" s="69"/>
      <c r="I38" s="14"/>
      <c r="J38" s="26"/>
      <c r="K38" s="18" t="b">
        <f t="shared" si="0"/>
        <v>0</v>
      </c>
      <c r="L38" s="21">
        <f>SUMIFS(Zdroj!$AQ$34:$AQ$65,Zdroj!$AO$34:$AO$65,$I38,Zdroj!$AP$34:$AP$65,$J38)</f>
        <v>0</v>
      </c>
      <c r="M38" s="21">
        <f t="shared" si="1"/>
        <v>0</v>
      </c>
    </row>
    <row r="39" spans="1:13" s="67" customFormat="1" x14ac:dyDescent="0.25">
      <c r="A39" s="66"/>
      <c r="B39" s="66"/>
      <c r="C39" s="66"/>
      <c r="D39" s="19">
        <v>17</v>
      </c>
      <c r="E39" s="20"/>
      <c r="F39" s="69"/>
      <c r="G39" s="65"/>
      <c r="H39" s="69"/>
      <c r="I39" s="14"/>
      <c r="J39" s="26"/>
      <c r="K39" s="18" t="b">
        <f t="shared" si="0"/>
        <v>0</v>
      </c>
      <c r="L39" s="21">
        <f>SUMIFS(Zdroj!$AQ$34:$AQ$65,Zdroj!$AO$34:$AO$65,$I39,Zdroj!$AP$34:$AP$65,$J39)</f>
        <v>0</v>
      </c>
      <c r="M39" s="21">
        <f t="shared" si="1"/>
        <v>0</v>
      </c>
    </row>
    <row r="40" spans="1:13" s="67" customFormat="1" x14ac:dyDescent="0.25">
      <c r="A40" s="66"/>
      <c r="B40" s="66"/>
      <c r="C40" s="66"/>
      <c r="D40" s="19">
        <v>18</v>
      </c>
      <c r="E40" s="20"/>
      <c r="F40" s="69"/>
      <c r="G40" s="65"/>
      <c r="H40" s="69"/>
      <c r="I40" s="14"/>
      <c r="J40" s="26"/>
      <c r="K40" s="18" t="b">
        <f t="shared" si="0"/>
        <v>0</v>
      </c>
      <c r="L40" s="21">
        <f>SUMIFS(Zdroj!$AQ$34:$AQ$65,Zdroj!$AO$34:$AO$65,$I40,Zdroj!$AP$34:$AP$65,$J40)</f>
        <v>0</v>
      </c>
      <c r="M40" s="21">
        <f t="shared" si="1"/>
        <v>0</v>
      </c>
    </row>
    <row r="41" spans="1:13" s="67" customFormat="1" x14ac:dyDescent="0.25">
      <c r="A41" s="66"/>
      <c r="B41" s="66"/>
      <c r="C41" s="66"/>
      <c r="D41" s="19">
        <v>19</v>
      </c>
      <c r="E41" s="20"/>
      <c r="F41" s="69"/>
      <c r="G41" s="65"/>
      <c r="H41" s="69"/>
      <c r="I41" s="14"/>
      <c r="J41" s="26"/>
      <c r="K41" s="18" t="b">
        <f t="shared" si="0"/>
        <v>0</v>
      </c>
      <c r="L41" s="21">
        <f>SUMIFS(Zdroj!$AQ$34:$AQ$65,Zdroj!$AO$34:$AO$65,$I41,Zdroj!$AP$34:$AP$65,$J41)</f>
        <v>0</v>
      </c>
      <c r="M41" s="21">
        <f t="shared" si="1"/>
        <v>0</v>
      </c>
    </row>
    <row r="42" spans="1:13" s="67" customFormat="1" x14ac:dyDescent="0.25">
      <c r="A42" s="66"/>
      <c r="B42" s="66"/>
      <c r="C42" s="66"/>
      <c r="D42" s="19">
        <v>20</v>
      </c>
      <c r="E42" s="20"/>
      <c r="F42" s="69"/>
      <c r="G42" s="65"/>
      <c r="H42" s="69"/>
      <c r="I42" s="14"/>
      <c r="J42" s="26"/>
      <c r="K42" s="18" t="b">
        <f t="shared" si="0"/>
        <v>0</v>
      </c>
      <c r="L42" s="21">
        <f>SUMIFS(Zdroj!$AQ$34:$AQ$65,Zdroj!$AO$34:$AO$65,$I42,Zdroj!$AP$34:$AP$65,$J42)</f>
        <v>0</v>
      </c>
      <c r="M42" s="21">
        <f t="shared" si="1"/>
        <v>0</v>
      </c>
    </row>
  </sheetData>
  <sheetProtection algorithmName="SHA-512" hashValue="afkj1XABJyE9EaxkIOQ6lRSp1L0P2wkTQYm2XPShk2Ht/O/hL0hddNCn+0PPfNObvxFhEU5bC3rFLWNO8YA5lQ==" saltValue="qiwBd6xIIbnnpPeqXjXksw==" spinCount="100000" sheet="1" objects="1" scenarios="1"/>
  <mergeCells count="16">
    <mergeCell ref="B2:N2"/>
    <mergeCell ref="B3:N4"/>
    <mergeCell ref="I12:M12"/>
    <mergeCell ref="I13:M13"/>
    <mergeCell ref="I14:M14"/>
    <mergeCell ref="I15:M15"/>
    <mergeCell ref="D21:D22"/>
    <mergeCell ref="E21:E22"/>
    <mergeCell ref="F21:F22"/>
    <mergeCell ref="G21:G22"/>
    <mergeCell ref="H21:H22"/>
    <mergeCell ref="I21:I22"/>
    <mergeCell ref="J21:J22"/>
    <mergeCell ref="K21:K22"/>
    <mergeCell ref="I16:M16"/>
    <mergeCell ref="I17:M17"/>
  </mergeCells>
  <pageMargins left="0.70866141732283472" right="0.70866141732283472" top="0.74803149606299213" bottom="0.74803149606299213" header="0.31496062992125984" footer="0.31496062992125984"/>
  <pageSetup paperSize="9" scale="67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C2CEF9E-4104-4BA5-B5F7-E30208AC6984}">
          <x14:formula1>
            <xm:f>Zdroj!$J$33:$J$38</xm:f>
          </x14:formula1>
          <xm:sqref>G23:G42</xm:sqref>
        </x14:dataValidation>
        <x14:dataValidation type="list" allowBlank="1" showInputMessage="1" showErrorMessage="1" xr:uid="{6FF2E44A-0BD0-425A-88FF-8D4B0F7E1CE5}">
          <x14:formula1>
            <xm:f>Zdroj!$AO$2:$AO$5</xm:f>
          </x14:formula1>
          <xm:sqref>J23:J42</xm:sqref>
        </x14:dataValidation>
        <x14:dataValidation type="list" allowBlank="1" showInputMessage="1" showErrorMessage="1" xr:uid="{5C515DE8-8FC2-42DA-8C02-3B24A5C3377C}">
          <x14:formula1>
            <xm:f>Zdroj!$A$2:$A$9</xm:f>
          </x14:formula1>
          <xm:sqref>I23:I42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1D706-B2D6-4DCF-9BF1-1F22B1B41C53}">
  <sheetPr codeName="Hárok7">
    <tabColor rgb="FFFF0000"/>
  </sheetPr>
  <dimension ref="A1:BH172"/>
  <sheetViews>
    <sheetView topLeftCell="A187" zoomScaleNormal="100" workbookViewId="0">
      <selection activeCell="A196" sqref="A196"/>
    </sheetView>
  </sheetViews>
  <sheetFormatPr defaultRowHeight="15" customHeight="1" x14ac:dyDescent="0.25"/>
  <cols>
    <col min="1" max="1" width="17.28515625" style="1" bestFit="1" customWidth="1"/>
    <col min="2" max="4" width="12.140625" style="1" customWidth="1"/>
    <col min="5" max="5" width="16.85546875" style="1" customWidth="1"/>
    <col min="6" max="6" width="19.7109375" style="1" customWidth="1"/>
    <col min="7" max="12" width="12.140625" style="1" customWidth="1"/>
    <col min="13" max="15" width="9.140625" style="1"/>
    <col min="16" max="16" width="18.7109375" style="1" customWidth="1"/>
    <col min="17" max="17" width="21.85546875" style="1" customWidth="1"/>
    <col min="18" max="27" width="9.140625" style="1"/>
    <col min="28" max="28" width="29.7109375" style="1" bestFit="1" customWidth="1"/>
    <col min="29" max="29" width="13.5703125" style="1" bestFit="1" customWidth="1"/>
    <col min="30" max="30" width="31.5703125" style="1" bestFit="1" customWidth="1"/>
    <col min="31" max="31" width="4.28515625" style="1" customWidth="1"/>
    <col min="32" max="37" width="23.28515625" style="1" customWidth="1"/>
    <col min="38" max="16384" width="9.140625" style="1"/>
  </cols>
  <sheetData>
    <row r="1" spans="1:60" s="73" customFormat="1" ht="49.9" customHeight="1" thickBot="1" x14ac:dyDescent="0.3">
      <c r="A1" s="72" t="s">
        <v>0</v>
      </c>
      <c r="C1" s="72" t="s">
        <v>9</v>
      </c>
      <c r="E1" s="74" t="s">
        <v>1</v>
      </c>
      <c r="F1" s="75" t="str">
        <f>$A$2</f>
        <v>Oblastná</v>
      </c>
      <c r="G1" s="75" t="str">
        <f>$A$3</f>
        <v>NV</v>
      </c>
      <c r="H1" s="75" t="str">
        <f>$A$4</f>
        <v>MV</v>
      </c>
      <c r="I1" s="75" t="str">
        <f>$A$5</f>
        <v>Klub/Špec</v>
      </c>
      <c r="J1" s="75" t="str">
        <f>$A$6</f>
        <v>EDS</v>
      </c>
      <c r="K1" s="75" t="str">
        <f>$A$7</f>
        <v>WDS</v>
      </c>
      <c r="L1" s="75" t="str">
        <f>$A$9</f>
        <v>Cruft´s</v>
      </c>
      <c r="M1" s="75" t="str">
        <f>$A$8</f>
        <v>CH of CH</v>
      </c>
      <c r="N1" s="75">
        <v>0</v>
      </c>
      <c r="P1" s="76" t="s">
        <v>20</v>
      </c>
      <c r="Q1" s="75" t="str">
        <f>$A$2</f>
        <v>Oblastná</v>
      </c>
      <c r="R1" s="75" t="str">
        <f>$A$3</f>
        <v>NV</v>
      </c>
      <c r="S1" s="75" t="str">
        <f>$A$4</f>
        <v>MV</v>
      </c>
      <c r="T1" s="75" t="str">
        <f>$A$5</f>
        <v>Klub/Špec</v>
      </c>
      <c r="U1" s="75" t="str">
        <f>$A$6</f>
        <v>EDS</v>
      </c>
      <c r="V1" s="75" t="str">
        <f>$A$9</f>
        <v>Cruft´s</v>
      </c>
      <c r="W1" s="75" t="str">
        <f>$A$7</f>
        <v>WDS</v>
      </c>
      <c r="X1" s="75" t="str">
        <f>$A$8</f>
        <v>CH of CH</v>
      </c>
      <c r="Y1" s="77"/>
      <c r="AB1" s="78" t="s">
        <v>69</v>
      </c>
      <c r="AC1" s="78"/>
      <c r="AD1" s="73" t="s">
        <v>70</v>
      </c>
      <c r="AF1" s="79" t="str">
        <f>AB2</f>
        <v>Šteniatko roka SKCHR pes/suka</v>
      </c>
      <c r="AG1" s="79" t="str">
        <f>AB3</f>
        <v>Mladý pes/suka roka SKCHR</v>
      </c>
      <c r="AH1" s="79" t="str">
        <f>AB4</f>
        <v>Pes/suka roka SKCHR</v>
      </c>
      <c r="AI1" s="79" t="str">
        <f>AB5</f>
        <v>Pracovný pes/suka roka SKCHR</v>
      </c>
      <c r="AJ1" s="79" t="str">
        <f>AB6</f>
        <v>Šampión/šampiónka roka SKCHR</v>
      </c>
      <c r="AK1" s="79" t="str">
        <f>AB7</f>
        <v>Veterán/veteránka roka SKCHR</v>
      </c>
      <c r="AO1" s="80" t="s">
        <v>83</v>
      </c>
      <c r="AP1" s="81" t="str">
        <f>$A$2</f>
        <v>Oblastná</v>
      </c>
      <c r="AQ1" s="81" t="str">
        <f>$A$3</f>
        <v>NV</v>
      </c>
      <c r="AR1" s="81" t="str">
        <f>$A$4</f>
        <v>MV</v>
      </c>
      <c r="AS1" s="81" t="str">
        <f>$A$5</f>
        <v>Klub/Špec</v>
      </c>
      <c r="AT1" s="81" t="str">
        <f>$A$6</f>
        <v>EDS</v>
      </c>
      <c r="AU1" s="81" t="str">
        <f>$A$7</f>
        <v>WDS</v>
      </c>
      <c r="AV1" s="81" t="str">
        <f>$A$8</f>
        <v>CH of CH</v>
      </c>
      <c r="AW1" s="81" t="str">
        <f>$A$9</f>
        <v>Cruft´s</v>
      </c>
      <c r="AX1" s="75"/>
      <c r="AY1" s="75"/>
      <c r="AZ1" s="77"/>
      <c r="BB1" s="82" t="s">
        <v>10</v>
      </c>
      <c r="BC1" s="83" t="str">
        <f>$A$2</f>
        <v>Oblastná</v>
      </c>
      <c r="BD1" s="83" t="str">
        <f>$A$3</f>
        <v>NV</v>
      </c>
      <c r="BE1" s="83" t="str">
        <f>$A$4</f>
        <v>MV</v>
      </c>
      <c r="BF1" s="83" t="str">
        <f>$A$5</f>
        <v>Klub/Špec</v>
      </c>
      <c r="BG1" s="83" t="str">
        <f>$A$6</f>
        <v>EDS</v>
      </c>
      <c r="BH1" s="84" t="str">
        <f>$A$9</f>
        <v>Cruft´s</v>
      </c>
    </row>
    <row r="2" spans="1:60" ht="15" customHeight="1" thickBot="1" x14ac:dyDescent="0.3">
      <c r="A2" s="85" t="s">
        <v>12</v>
      </c>
      <c r="B2" s="86"/>
      <c r="C2" s="87" t="s">
        <v>96</v>
      </c>
      <c r="D2" s="86"/>
      <c r="E2" s="88" t="s">
        <v>91</v>
      </c>
      <c r="F2" s="89">
        <v>0</v>
      </c>
      <c r="G2" s="90">
        <v>5</v>
      </c>
      <c r="H2" s="90">
        <v>10</v>
      </c>
      <c r="I2" s="90">
        <v>20</v>
      </c>
      <c r="J2" s="90">
        <v>30</v>
      </c>
      <c r="K2" s="90">
        <v>50</v>
      </c>
      <c r="L2" s="90">
        <v>50</v>
      </c>
      <c r="M2" s="90">
        <v>10</v>
      </c>
      <c r="N2" s="90">
        <v>0</v>
      </c>
      <c r="O2" s="91"/>
      <c r="P2" s="92" t="s">
        <v>21</v>
      </c>
      <c r="Q2" s="90">
        <v>0</v>
      </c>
      <c r="R2" s="90">
        <v>0</v>
      </c>
      <c r="S2" s="90">
        <v>0</v>
      </c>
      <c r="T2" s="90">
        <v>10</v>
      </c>
      <c r="U2" s="90">
        <v>0</v>
      </c>
      <c r="V2" s="90">
        <v>0</v>
      </c>
      <c r="W2" s="90">
        <v>0</v>
      </c>
      <c r="X2" s="90">
        <v>0</v>
      </c>
      <c r="Y2" s="93">
        <v>0</v>
      </c>
      <c r="AB2" s="94" t="s">
        <v>68</v>
      </c>
      <c r="AC2" s="94" t="s">
        <v>73</v>
      </c>
      <c r="AD2" s="94" t="s">
        <v>55</v>
      </c>
      <c r="AF2" s="1" t="s">
        <v>21</v>
      </c>
      <c r="AG2" s="1" t="s">
        <v>42</v>
      </c>
      <c r="AH2" s="1" t="s">
        <v>42</v>
      </c>
      <c r="AI2" s="1" t="s">
        <v>42</v>
      </c>
      <c r="AJ2" s="1" t="s">
        <v>42</v>
      </c>
      <c r="AK2" s="1" t="s">
        <v>39</v>
      </c>
      <c r="AO2" s="95" t="s">
        <v>84</v>
      </c>
      <c r="AP2" s="96">
        <v>0</v>
      </c>
      <c r="AQ2" s="96">
        <v>20</v>
      </c>
      <c r="AR2" s="96">
        <v>25</v>
      </c>
      <c r="AS2" s="96">
        <v>25</v>
      </c>
      <c r="AT2" s="96">
        <v>45</v>
      </c>
      <c r="AU2" s="97">
        <v>55</v>
      </c>
      <c r="AV2" s="96">
        <v>25</v>
      </c>
      <c r="AW2" s="97">
        <v>55</v>
      </c>
      <c r="BB2" s="98" t="s">
        <v>32</v>
      </c>
      <c r="BC2" s="90">
        <v>5</v>
      </c>
      <c r="BD2" s="90">
        <v>5</v>
      </c>
      <c r="BE2" s="90">
        <v>10</v>
      </c>
      <c r="BF2" s="90">
        <v>20</v>
      </c>
      <c r="BG2" s="90">
        <v>30</v>
      </c>
      <c r="BH2" s="93">
        <v>50</v>
      </c>
    </row>
    <row r="3" spans="1:60" ht="15" customHeight="1" thickBot="1" x14ac:dyDescent="0.3">
      <c r="A3" s="85" t="s">
        <v>88</v>
      </c>
      <c r="B3" s="86"/>
      <c r="C3" s="87" t="s">
        <v>97</v>
      </c>
      <c r="D3" s="86"/>
      <c r="E3" s="88" t="s">
        <v>14</v>
      </c>
      <c r="F3" s="89">
        <v>0</v>
      </c>
      <c r="G3" s="90">
        <v>2</v>
      </c>
      <c r="H3" s="90">
        <v>5</v>
      </c>
      <c r="I3" s="90">
        <v>10</v>
      </c>
      <c r="J3" s="90">
        <v>15</v>
      </c>
      <c r="K3" s="90">
        <v>25</v>
      </c>
      <c r="L3" s="90">
        <v>25</v>
      </c>
      <c r="M3" s="90">
        <v>5</v>
      </c>
      <c r="N3" s="90">
        <v>0</v>
      </c>
      <c r="O3" s="91"/>
      <c r="P3" s="92" t="s">
        <v>42</v>
      </c>
      <c r="Q3" s="90">
        <v>15</v>
      </c>
      <c r="R3" s="90">
        <v>15</v>
      </c>
      <c r="S3" s="90">
        <v>30</v>
      </c>
      <c r="T3" s="90">
        <v>0</v>
      </c>
      <c r="U3" s="90">
        <v>40</v>
      </c>
      <c r="V3" s="90">
        <v>50</v>
      </c>
      <c r="W3" s="90">
        <v>0</v>
      </c>
      <c r="X3" s="90">
        <v>0</v>
      </c>
      <c r="Y3" s="93">
        <v>0</v>
      </c>
      <c r="AB3" s="94" t="s">
        <v>56</v>
      </c>
      <c r="AC3" s="94" t="s">
        <v>74</v>
      </c>
      <c r="AD3" s="94" t="s">
        <v>57</v>
      </c>
      <c r="AF3" s="1" t="s">
        <v>45</v>
      </c>
      <c r="AG3" s="1" t="s">
        <v>43</v>
      </c>
      <c r="AH3" s="1" t="s">
        <v>43</v>
      </c>
      <c r="AI3" s="1" t="s">
        <v>43</v>
      </c>
      <c r="AJ3" s="1" t="s">
        <v>43</v>
      </c>
      <c r="AK3" s="1" t="s">
        <v>40</v>
      </c>
      <c r="AO3" s="98" t="s">
        <v>85</v>
      </c>
      <c r="AP3" s="99">
        <v>0</v>
      </c>
      <c r="AQ3" s="99">
        <v>15</v>
      </c>
      <c r="AR3" s="99">
        <v>20</v>
      </c>
      <c r="AS3" s="99">
        <v>20</v>
      </c>
      <c r="AT3" s="99">
        <v>35</v>
      </c>
      <c r="AU3" s="100">
        <v>45</v>
      </c>
      <c r="AV3" s="99">
        <v>20</v>
      </c>
      <c r="AW3" s="100">
        <v>45</v>
      </c>
      <c r="BB3" s="98" t="s">
        <v>33</v>
      </c>
      <c r="BC3" s="90">
        <v>4</v>
      </c>
      <c r="BD3" s="90">
        <v>4</v>
      </c>
      <c r="BE3" s="90">
        <v>8</v>
      </c>
      <c r="BF3" s="90">
        <v>15</v>
      </c>
      <c r="BG3" s="90">
        <v>20</v>
      </c>
      <c r="BH3" s="93">
        <v>30</v>
      </c>
    </row>
    <row r="4" spans="1:60" ht="15" customHeight="1" thickBot="1" x14ac:dyDescent="0.3">
      <c r="A4" s="85" t="s">
        <v>80</v>
      </c>
      <c r="B4" s="86"/>
      <c r="C4" s="87" t="s">
        <v>98</v>
      </c>
      <c r="D4" s="86"/>
      <c r="E4" s="88" t="s">
        <v>3</v>
      </c>
      <c r="F4" s="89">
        <v>0</v>
      </c>
      <c r="G4" s="90">
        <v>0</v>
      </c>
      <c r="H4" s="90">
        <v>15</v>
      </c>
      <c r="I4" s="90">
        <v>0</v>
      </c>
      <c r="J4" s="90">
        <v>60</v>
      </c>
      <c r="K4" s="90">
        <v>100</v>
      </c>
      <c r="L4" s="90"/>
      <c r="M4" s="90">
        <v>15</v>
      </c>
      <c r="N4" s="90">
        <v>0</v>
      </c>
      <c r="O4" s="91"/>
      <c r="P4" s="92" t="s">
        <v>43</v>
      </c>
      <c r="Q4" s="90">
        <v>10</v>
      </c>
      <c r="R4" s="90">
        <v>10</v>
      </c>
      <c r="S4" s="90">
        <v>20</v>
      </c>
      <c r="T4" s="90">
        <v>0</v>
      </c>
      <c r="U4" s="90">
        <v>30</v>
      </c>
      <c r="V4" s="90">
        <v>40</v>
      </c>
      <c r="W4" s="90">
        <v>0</v>
      </c>
      <c r="X4" s="90">
        <v>0</v>
      </c>
      <c r="Y4" s="93">
        <v>0</v>
      </c>
      <c r="AB4" s="94" t="s">
        <v>58</v>
      </c>
      <c r="AC4" s="94" t="s">
        <v>75</v>
      </c>
      <c r="AD4" s="94" t="s">
        <v>59</v>
      </c>
      <c r="AF4" s="1" t="s">
        <v>46</v>
      </c>
      <c r="AG4" s="1" t="s">
        <v>44</v>
      </c>
      <c r="AH4" s="1" t="s">
        <v>44</v>
      </c>
      <c r="AI4" s="1" t="s">
        <v>44</v>
      </c>
      <c r="AJ4" s="1" t="s">
        <v>44</v>
      </c>
      <c r="AK4" s="1" t="s">
        <v>41</v>
      </c>
      <c r="AO4" s="98" t="s">
        <v>86</v>
      </c>
      <c r="AP4" s="99">
        <v>0</v>
      </c>
      <c r="AQ4" s="99">
        <v>10</v>
      </c>
      <c r="AR4" s="99">
        <v>15</v>
      </c>
      <c r="AS4" s="99">
        <v>15</v>
      </c>
      <c r="AT4" s="99">
        <v>25</v>
      </c>
      <c r="AU4" s="100">
        <v>35</v>
      </c>
      <c r="AV4" s="99">
        <v>15</v>
      </c>
      <c r="AW4" s="100">
        <v>35</v>
      </c>
      <c r="BB4" s="98" t="s">
        <v>34</v>
      </c>
      <c r="BC4" s="90">
        <v>3</v>
      </c>
      <c r="BD4" s="90">
        <v>3</v>
      </c>
      <c r="BE4" s="90">
        <v>6</v>
      </c>
      <c r="BF4" s="90">
        <v>10</v>
      </c>
      <c r="BG4" s="90">
        <v>15</v>
      </c>
      <c r="BH4" s="93">
        <v>20</v>
      </c>
    </row>
    <row r="5" spans="1:60" ht="15" customHeight="1" thickBot="1" x14ac:dyDescent="0.3">
      <c r="A5" s="85" t="s">
        <v>81</v>
      </c>
      <c r="B5" s="86"/>
      <c r="C5" s="87" t="s">
        <v>99</v>
      </c>
      <c r="D5" s="86"/>
      <c r="E5" s="88" t="s">
        <v>129</v>
      </c>
      <c r="F5" s="89">
        <v>0</v>
      </c>
      <c r="G5" s="90">
        <v>0</v>
      </c>
      <c r="H5" s="90">
        <v>5</v>
      </c>
      <c r="I5" s="90">
        <v>0</v>
      </c>
      <c r="J5" s="90">
        <v>20</v>
      </c>
      <c r="K5" s="90">
        <v>35</v>
      </c>
      <c r="L5" s="90"/>
      <c r="M5" s="90">
        <v>5</v>
      </c>
      <c r="N5" s="90"/>
      <c r="O5" s="91"/>
      <c r="P5" s="92" t="s">
        <v>44</v>
      </c>
      <c r="Q5" s="90">
        <v>5</v>
      </c>
      <c r="R5" s="90">
        <v>5</v>
      </c>
      <c r="S5" s="90">
        <v>10</v>
      </c>
      <c r="T5" s="90">
        <v>0</v>
      </c>
      <c r="U5" s="90">
        <v>20</v>
      </c>
      <c r="V5" s="90">
        <v>30</v>
      </c>
      <c r="W5" s="90">
        <v>0</v>
      </c>
      <c r="X5" s="90">
        <v>0</v>
      </c>
      <c r="Y5" s="93">
        <v>0</v>
      </c>
      <c r="AB5" s="94" t="s">
        <v>60</v>
      </c>
      <c r="AC5" s="94" t="s">
        <v>78</v>
      </c>
      <c r="AD5" s="94" t="s">
        <v>61</v>
      </c>
      <c r="AF5" s="1" t="s">
        <v>47</v>
      </c>
      <c r="AG5" s="1" t="s">
        <v>54</v>
      </c>
      <c r="AH5" s="1" t="s">
        <v>54</v>
      </c>
      <c r="AI5" s="1" t="s">
        <v>54</v>
      </c>
      <c r="AJ5" s="1" t="s">
        <v>54</v>
      </c>
      <c r="AK5" s="1" t="s">
        <v>53</v>
      </c>
      <c r="AO5" s="101" t="s">
        <v>87</v>
      </c>
      <c r="AP5" s="102">
        <v>0</v>
      </c>
      <c r="AQ5" s="102">
        <v>1</v>
      </c>
      <c r="AR5" s="102">
        <v>1</v>
      </c>
      <c r="AS5" s="102">
        <v>1</v>
      </c>
      <c r="AT5" s="102">
        <v>1</v>
      </c>
      <c r="AU5" s="103">
        <v>1</v>
      </c>
      <c r="AV5" s="102">
        <v>1</v>
      </c>
      <c r="AW5" s="103">
        <v>1</v>
      </c>
      <c r="BB5" s="98" t="s">
        <v>35</v>
      </c>
      <c r="BC5" s="90">
        <v>2</v>
      </c>
      <c r="BD5" s="90">
        <v>2</v>
      </c>
      <c r="BE5" s="90">
        <v>4</v>
      </c>
      <c r="BF5" s="90">
        <v>6</v>
      </c>
      <c r="BG5" s="90">
        <v>10</v>
      </c>
      <c r="BH5" s="93">
        <v>15</v>
      </c>
    </row>
    <row r="6" spans="1:60" ht="15" customHeight="1" thickBot="1" x14ac:dyDescent="0.3">
      <c r="A6" s="85" t="s">
        <v>13</v>
      </c>
      <c r="B6" s="86"/>
      <c r="C6" s="87" t="s">
        <v>100</v>
      </c>
      <c r="D6" s="86"/>
      <c r="E6" s="88" t="s">
        <v>15</v>
      </c>
      <c r="F6" s="89">
        <v>0</v>
      </c>
      <c r="G6" s="90">
        <v>0</v>
      </c>
      <c r="H6" s="90">
        <v>10</v>
      </c>
      <c r="I6" s="90">
        <v>0</v>
      </c>
      <c r="J6" s="90">
        <v>30</v>
      </c>
      <c r="K6" s="90">
        <v>50</v>
      </c>
      <c r="L6" s="90"/>
      <c r="M6" s="90">
        <v>10</v>
      </c>
      <c r="N6" s="90">
        <v>0</v>
      </c>
      <c r="O6" s="91"/>
      <c r="P6" s="92" t="s">
        <v>54</v>
      </c>
      <c r="Q6" s="104">
        <v>3</v>
      </c>
      <c r="R6" s="104">
        <v>3</v>
      </c>
      <c r="S6" s="104">
        <v>5</v>
      </c>
      <c r="T6" s="104">
        <v>0</v>
      </c>
      <c r="U6" s="104">
        <v>10</v>
      </c>
      <c r="V6" s="104">
        <v>15</v>
      </c>
      <c r="W6" s="104">
        <v>0</v>
      </c>
      <c r="X6" s="104">
        <v>0</v>
      </c>
      <c r="Y6" s="105">
        <v>0</v>
      </c>
      <c r="AB6" s="94" t="s">
        <v>62</v>
      </c>
      <c r="AC6" s="94" t="s">
        <v>76</v>
      </c>
      <c r="AD6" s="94" t="s">
        <v>63</v>
      </c>
      <c r="AF6" s="1" t="s">
        <v>39</v>
      </c>
      <c r="AG6" s="1" t="s">
        <v>45</v>
      </c>
      <c r="AH6" s="1" t="s">
        <v>45</v>
      </c>
      <c r="AI6" s="1" t="s">
        <v>45</v>
      </c>
      <c r="AJ6" s="1" t="s">
        <v>45</v>
      </c>
      <c r="AK6" s="1" t="s">
        <v>48</v>
      </c>
      <c r="BB6" s="101" t="s">
        <v>36</v>
      </c>
      <c r="BC6" s="106">
        <v>0</v>
      </c>
      <c r="BD6" s="106">
        <v>0</v>
      </c>
      <c r="BE6" s="106">
        <v>1</v>
      </c>
      <c r="BF6" s="106">
        <v>3</v>
      </c>
      <c r="BG6" s="106">
        <v>5</v>
      </c>
      <c r="BH6" s="107">
        <v>5</v>
      </c>
    </row>
    <row r="7" spans="1:60" ht="15" customHeight="1" thickBot="1" x14ac:dyDescent="0.3">
      <c r="A7" s="85" t="s">
        <v>130</v>
      </c>
      <c r="B7" s="86"/>
      <c r="C7" s="87" t="s">
        <v>101</v>
      </c>
      <c r="D7" s="86"/>
      <c r="E7" s="88" t="s">
        <v>16</v>
      </c>
      <c r="F7" s="89">
        <v>0</v>
      </c>
      <c r="G7" s="90">
        <v>0</v>
      </c>
      <c r="H7" s="90">
        <v>10</v>
      </c>
      <c r="I7" s="90">
        <v>0</v>
      </c>
      <c r="J7" s="90">
        <v>0</v>
      </c>
      <c r="K7" s="90">
        <v>0</v>
      </c>
      <c r="L7" s="90">
        <v>0</v>
      </c>
      <c r="M7" s="90">
        <v>10</v>
      </c>
      <c r="N7" s="90">
        <v>0</v>
      </c>
      <c r="O7" s="91"/>
      <c r="P7" s="92" t="s">
        <v>45</v>
      </c>
      <c r="Q7" s="90">
        <v>30</v>
      </c>
      <c r="R7" s="90">
        <v>30</v>
      </c>
      <c r="S7" s="90">
        <v>40</v>
      </c>
      <c r="T7" s="90">
        <v>0</v>
      </c>
      <c r="U7" s="90">
        <v>50</v>
      </c>
      <c r="V7" s="90">
        <v>60</v>
      </c>
      <c r="W7" s="90">
        <v>0</v>
      </c>
      <c r="X7" s="90">
        <v>0</v>
      </c>
      <c r="Y7" s="93">
        <v>0</v>
      </c>
      <c r="AB7" s="94" t="s">
        <v>64</v>
      </c>
      <c r="AC7" s="94" t="s">
        <v>77</v>
      </c>
      <c r="AD7" s="94" t="s">
        <v>65</v>
      </c>
      <c r="AF7" s="1" t="s">
        <v>40</v>
      </c>
      <c r="AG7" s="1" t="s">
        <v>46</v>
      </c>
      <c r="AH7" s="1" t="s">
        <v>46</v>
      </c>
      <c r="AI7" s="1" t="s">
        <v>46</v>
      </c>
      <c r="AJ7" s="1" t="s">
        <v>46</v>
      </c>
      <c r="AK7" s="1" t="s">
        <v>49</v>
      </c>
    </row>
    <row r="8" spans="1:60" ht="15" customHeight="1" x14ac:dyDescent="0.25">
      <c r="A8" s="85" t="s">
        <v>132</v>
      </c>
      <c r="B8" s="108"/>
      <c r="C8" s="87" t="s">
        <v>102</v>
      </c>
      <c r="D8" s="108"/>
      <c r="E8" s="88" t="s">
        <v>19</v>
      </c>
      <c r="F8" s="89">
        <v>0</v>
      </c>
      <c r="G8" s="90">
        <v>0</v>
      </c>
      <c r="H8" s="90">
        <v>10</v>
      </c>
      <c r="I8" s="90">
        <v>0</v>
      </c>
      <c r="J8" s="90">
        <v>0</v>
      </c>
      <c r="K8" s="90">
        <v>0</v>
      </c>
      <c r="L8" s="90">
        <v>0</v>
      </c>
      <c r="M8" s="90">
        <v>10</v>
      </c>
      <c r="N8" s="90">
        <v>0</v>
      </c>
      <c r="O8" s="91"/>
      <c r="P8" s="92" t="s">
        <v>46</v>
      </c>
      <c r="Q8" s="90">
        <v>20</v>
      </c>
      <c r="R8" s="90">
        <v>20</v>
      </c>
      <c r="S8" s="90">
        <v>30</v>
      </c>
      <c r="T8" s="90">
        <v>0</v>
      </c>
      <c r="U8" s="90">
        <v>40</v>
      </c>
      <c r="V8" s="90">
        <v>50</v>
      </c>
      <c r="W8" s="90">
        <v>0</v>
      </c>
      <c r="X8" s="90">
        <v>0</v>
      </c>
      <c r="Y8" s="93">
        <v>0</v>
      </c>
      <c r="AF8" s="1" t="s">
        <v>41</v>
      </c>
      <c r="AG8" s="1" t="s">
        <v>47</v>
      </c>
      <c r="AH8" s="1" t="s">
        <v>47</v>
      </c>
      <c r="AI8" s="1" t="s">
        <v>47</v>
      </c>
      <c r="AJ8" s="1" t="s">
        <v>47</v>
      </c>
      <c r="AK8" s="1" t="s">
        <v>50</v>
      </c>
      <c r="AO8" s="95" t="s">
        <v>104</v>
      </c>
      <c r="AP8" s="97">
        <v>10</v>
      </c>
    </row>
    <row r="9" spans="1:60" ht="15" customHeight="1" x14ac:dyDescent="0.25">
      <c r="A9" s="85" t="s">
        <v>131</v>
      </c>
      <c r="B9" s="108"/>
      <c r="C9" s="87" t="s">
        <v>103</v>
      </c>
      <c r="D9" s="108"/>
      <c r="E9" s="88" t="s">
        <v>89</v>
      </c>
      <c r="F9" s="89">
        <v>0</v>
      </c>
      <c r="G9" s="90">
        <v>5</v>
      </c>
      <c r="H9" s="90">
        <v>10</v>
      </c>
      <c r="I9" s="90">
        <v>0</v>
      </c>
      <c r="J9" s="90">
        <v>0</v>
      </c>
      <c r="K9" s="90">
        <v>0</v>
      </c>
      <c r="L9" s="90">
        <v>100</v>
      </c>
      <c r="M9" s="90">
        <v>10</v>
      </c>
      <c r="N9" s="90">
        <v>0</v>
      </c>
      <c r="O9" s="91"/>
      <c r="P9" s="92" t="s">
        <v>47</v>
      </c>
      <c r="Q9" s="90">
        <v>10</v>
      </c>
      <c r="R9" s="90">
        <v>10</v>
      </c>
      <c r="S9" s="90">
        <v>20</v>
      </c>
      <c r="T9" s="90">
        <v>0</v>
      </c>
      <c r="U9" s="90">
        <v>30</v>
      </c>
      <c r="V9" s="90">
        <v>40</v>
      </c>
      <c r="W9" s="90">
        <v>0</v>
      </c>
      <c r="X9" s="90">
        <v>0</v>
      </c>
      <c r="Y9" s="93">
        <v>0</v>
      </c>
      <c r="AF9" s="1" t="s">
        <v>53</v>
      </c>
      <c r="AG9" s="1" t="s">
        <v>52</v>
      </c>
      <c r="AH9" s="1" t="s">
        <v>52</v>
      </c>
      <c r="AI9" s="1" t="s">
        <v>52</v>
      </c>
      <c r="AJ9" s="1" t="s">
        <v>39</v>
      </c>
      <c r="AK9" s="1" t="s">
        <v>116</v>
      </c>
      <c r="AO9" s="98" t="s">
        <v>105</v>
      </c>
      <c r="AP9" s="100">
        <v>7</v>
      </c>
    </row>
    <row r="10" spans="1:60" ht="15" customHeight="1" x14ac:dyDescent="0.25">
      <c r="B10" s="108"/>
      <c r="C10" s="87"/>
      <c r="D10" s="108"/>
      <c r="E10" s="88" t="s">
        <v>90</v>
      </c>
      <c r="F10" s="89">
        <v>0</v>
      </c>
      <c r="G10" s="90">
        <v>10</v>
      </c>
      <c r="H10" s="90">
        <v>0</v>
      </c>
      <c r="I10" s="90">
        <v>0</v>
      </c>
      <c r="J10" s="90">
        <v>0</v>
      </c>
      <c r="K10" s="90">
        <v>0</v>
      </c>
      <c r="L10" s="90">
        <v>0</v>
      </c>
      <c r="M10" s="90">
        <v>0</v>
      </c>
      <c r="N10" s="90">
        <v>0</v>
      </c>
      <c r="O10" s="91"/>
      <c r="P10" s="92" t="s">
        <v>39</v>
      </c>
      <c r="Q10" s="90">
        <v>0</v>
      </c>
      <c r="R10" s="90">
        <v>0</v>
      </c>
      <c r="S10" s="90">
        <v>15</v>
      </c>
      <c r="T10" s="90">
        <v>0</v>
      </c>
      <c r="U10" s="90">
        <v>0</v>
      </c>
      <c r="V10" s="90">
        <v>0</v>
      </c>
      <c r="W10" s="90">
        <v>0</v>
      </c>
      <c r="X10" s="90">
        <v>0</v>
      </c>
      <c r="Y10" s="93">
        <v>0</v>
      </c>
      <c r="AF10" s="1" t="s">
        <v>48</v>
      </c>
      <c r="AG10" s="1" t="s">
        <v>51</v>
      </c>
      <c r="AH10" s="1" t="s">
        <v>51</v>
      </c>
      <c r="AI10" s="1" t="s">
        <v>51</v>
      </c>
      <c r="AJ10" s="1" t="s">
        <v>40</v>
      </c>
      <c r="AK10" s="1" t="s">
        <v>118</v>
      </c>
      <c r="AO10" s="98" t="s">
        <v>106</v>
      </c>
      <c r="AP10" s="100">
        <v>5</v>
      </c>
    </row>
    <row r="11" spans="1:60" ht="15" customHeight="1" x14ac:dyDescent="0.25">
      <c r="C11" s="87"/>
      <c r="E11" s="88" t="s">
        <v>79</v>
      </c>
      <c r="F11" s="109">
        <v>0</v>
      </c>
      <c r="G11" s="104">
        <v>10</v>
      </c>
      <c r="H11" s="104">
        <v>10</v>
      </c>
      <c r="I11" s="104">
        <v>10</v>
      </c>
      <c r="J11" s="104">
        <v>10</v>
      </c>
      <c r="K11" s="104">
        <v>10</v>
      </c>
      <c r="L11" s="104">
        <v>10</v>
      </c>
      <c r="M11" s="104">
        <v>10</v>
      </c>
      <c r="N11" s="104">
        <v>1</v>
      </c>
      <c r="O11" s="91"/>
      <c r="P11" s="92" t="s">
        <v>40</v>
      </c>
      <c r="Q11" s="90">
        <v>0</v>
      </c>
      <c r="R11" s="90">
        <v>0</v>
      </c>
      <c r="S11" s="90">
        <v>10</v>
      </c>
      <c r="T11" s="90">
        <v>0</v>
      </c>
      <c r="U11" s="90">
        <v>0</v>
      </c>
      <c r="V11" s="90">
        <v>0</v>
      </c>
      <c r="W11" s="90">
        <v>0</v>
      </c>
      <c r="X11" s="90">
        <v>0</v>
      </c>
      <c r="Y11" s="93">
        <v>0</v>
      </c>
      <c r="AF11" s="1" t="s">
        <v>49</v>
      </c>
      <c r="AG11" s="1" t="s">
        <v>116</v>
      </c>
      <c r="AH11" s="1" t="s">
        <v>116</v>
      </c>
      <c r="AI11" s="1" t="s">
        <v>116</v>
      </c>
      <c r="AJ11" s="1" t="s">
        <v>41</v>
      </c>
      <c r="AK11" s="1" t="s">
        <v>117</v>
      </c>
      <c r="AO11" s="98" t="s">
        <v>107</v>
      </c>
      <c r="AP11" s="100">
        <v>10</v>
      </c>
    </row>
    <row r="12" spans="1:60" ht="15" customHeight="1" x14ac:dyDescent="0.25">
      <c r="C12" s="87"/>
      <c r="E12" s="88" t="s">
        <v>17</v>
      </c>
      <c r="F12" s="89">
        <v>5</v>
      </c>
      <c r="G12" s="90">
        <v>5</v>
      </c>
      <c r="H12" s="90">
        <v>10</v>
      </c>
      <c r="I12" s="90">
        <v>20</v>
      </c>
      <c r="J12" s="90">
        <v>30</v>
      </c>
      <c r="K12" s="90">
        <v>50</v>
      </c>
      <c r="L12" s="90">
        <v>50</v>
      </c>
      <c r="M12" s="90">
        <v>10</v>
      </c>
      <c r="N12" s="90">
        <v>0</v>
      </c>
      <c r="O12" s="91"/>
      <c r="P12" s="92" t="s">
        <v>41</v>
      </c>
      <c r="Q12" s="90">
        <v>0</v>
      </c>
      <c r="R12" s="90">
        <v>0</v>
      </c>
      <c r="S12" s="90">
        <v>5</v>
      </c>
      <c r="T12" s="90">
        <v>0</v>
      </c>
      <c r="U12" s="90">
        <v>0</v>
      </c>
      <c r="V12" s="90">
        <v>0</v>
      </c>
      <c r="W12" s="90">
        <v>0</v>
      </c>
      <c r="X12" s="90">
        <v>0</v>
      </c>
      <c r="Y12" s="93">
        <v>0</v>
      </c>
      <c r="AF12" s="1" t="s">
        <v>50</v>
      </c>
      <c r="AG12" s="1" t="s">
        <v>118</v>
      </c>
      <c r="AH12" s="1" t="s">
        <v>118</v>
      </c>
      <c r="AI12" s="1" t="s">
        <v>118</v>
      </c>
      <c r="AJ12" s="1" t="s">
        <v>53</v>
      </c>
      <c r="AK12" s="1" t="s">
        <v>51</v>
      </c>
      <c r="AO12" s="98" t="s">
        <v>108</v>
      </c>
      <c r="AP12" s="100">
        <v>7</v>
      </c>
    </row>
    <row r="13" spans="1:60" ht="15" customHeight="1" x14ac:dyDescent="0.25">
      <c r="E13" s="88" t="s">
        <v>18</v>
      </c>
      <c r="F13" s="89">
        <v>0</v>
      </c>
      <c r="G13" s="90">
        <v>5</v>
      </c>
      <c r="H13" s="90">
        <v>10</v>
      </c>
      <c r="I13" s="90">
        <v>20</v>
      </c>
      <c r="J13" s="90">
        <v>0</v>
      </c>
      <c r="K13" s="90">
        <v>0</v>
      </c>
      <c r="L13" s="90"/>
      <c r="M13" s="90">
        <v>10</v>
      </c>
      <c r="N13" s="90">
        <v>0</v>
      </c>
      <c r="O13" s="91"/>
      <c r="P13" s="92" t="s">
        <v>53</v>
      </c>
      <c r="Q13" s="104">
        <v>0</v>
      </c>
      <c r="R13" s="104">
        <v>0</v>
      </c>
      <c r="S13" s="104">
        <v>3</v>
      </c>
      <c r="T13" s="104">
        <v>0</v>
      </c>
      <c r="U13" s="104">
        <v>0</v>
      </c>
      <c r="V13" s="104">
        <v>0</v>
      </c>
      <c r="W13" s="104">
        <v>0</v>
      </c>
      <c r="X13" s="104">
        <v>0</v>
      </c>
      <c r="Y13" s="105">
        <v>0</v>
      </c>
      <c r="Z13" s="110"/>
      <c r="AF13" s="1" t="s">
        <v>116</v>
      </c>
      <c r="AG13" s="1" t="s">
        <v>117</v>
      </c>
      <c r="AH13" s="1" t="s">
        <v>117</v>
      </c>
      <c r="AI13" s="1" t="s">
        <v>117</v>
      </c>
      <c r="AJ13" s="1" t="s">
        <v>48</v>
      </c>
      <c r="AK13" s="1" t="s">
        <v>52</v>
      </c>
      <c r="AO13" s="98" t="s">
        <v>109</v>
      </c>
      <c r="AP13" s="100">
        <v>5</v>
      </c>
    </row>
    <row r="14" spans="1:60" ht="15" customHeight="1" x14ac:dyDescent="0.25">
      <c r="E14" s="88" t="s">
        <v>5</v>
      </c>
      <c r="F14" s="89">
        <v>5</v>
      </c>
      <c r="G14" s="90">
        <v>5</v>
      </c>
      <c r="H14" s="90">
        <v>10</v>
      </c>
      <c r="I14" s="90">
        <v>30</v>
      </c>
      <c r="J14" s="90">
        <v>60</v>
      </c>
      <c r="K14" s="90">
        <v>100</v>
      </c>
      <c r="L14" s="90">
        <v>100</v>
      </c>
      <c r="M14" s="90">
        <v>10</v>
      </c>
      <c r="N14" s="90">
        <v>0</v>
      </c>
      <c r="O14" s="91"/>
      <c r="P14" s="92" t="s">
        <v>48</v>
      </c>
      <c r="Q14" s="90">
        <v>20</v>
      </c>
      <c r="R14" s="90">
        <v>20</v>
      </c>
      <c r="S14" s="90">
        <v>30</v>
      </c>
      <c r="T14" s="90">
        <v>0</v>
      </c>
      <c r="U14" s="90">
        <v>40</v>
      </c>
      <c r="V14" s="90">
        <v>50</v>
      </c>
      <c r="W14" s="90">
        <v>0</v>
      </c>
      <c r="X14" s="90">
        <v>0</v>
      </c>
      <c r="Y14" s="93">
        <v>0</v>
      </c>
      <c r="AF14" s="1" t="s">
        <v>118</v>
      </c>
      <c r="AJ14" s="1" t="s">
        <v>49</v>
      </c>
      <c r="AO14" s="98" t="s">
        <v>110</v>
      </c>
      <c r="AP14" s="100">
        <v>10</v>
      </c>
    </row>
    <row r="15" spans="1:60" ht="15" customHeight="1" x14ac:dyDescent="0.25">
      <c r="E15" s="88" t="s">
        <v>4</v>
      </c>
      <c r="F15" s="89">
        <v>3</v>
      </c>
      <c r="G15" s="90">
        <v>3</v>
      </c>
      <c r="H15" s="90">
        <v>8</v>
      </c>
      <c r="I15" s="90">
        <v>20</v>
      </c>
      <c r="J15" s="90">
        <v>30</v>
      </c>
      <c r="K15" s="90">
        <v>50</v>
      </c>
      <c r="L15" s="90">
        <v>50</v>
      </c>
      <c r="M15" s="90">
        <v>8</v>
      </c>
      <c r="N15" s="90">
        <v>0</v>
      </c>
      <c r="O15" s="91"/>
      <c r="P15" s="92" t="s">
        <v>49</v>
      </c>
      <c r="Q15" s="90">
        <v>15</v>
      </c>
      <c r="R15" s="90">
        <v>15</v>
      </c>
      <c r="S15" s="90">
        <v>20</v>
      </c>
      <c r="T15" s="90">
        <v>0</v>
      </c>
      <c r="U15" s="90">
        <v>30</v>
      </c>
      <c r="V15" s="90">
        <v>40</v>
      </c>
      <c r="W15" s="90">
        <v>0</v>
      </c>
      <c r="X15" s="90">
        <v>0</v>
      </c>
      <c r="Y15" s="93">
        <v>0</v>
      </c>
      <c r="AF15" s="1" t="s">
        <v>117</v>
      </c>
      <c r="AJ15" s="1" t="s">
        <v>50</v>
      </c>
      <c r="AO15" s="98" t="s">
        <v>111</v>
      </c>
      <c r="AP15" s="100">
        <v>7</v>
      </c>
    </row>
    <row r="16" spans="1:60" ht="15" customHeight="1" thickBot="1" x14ac:dyDescent="0.3">
      <c r="E16" s="88" t="s">
        <v>92</v>
      </c>
      <c r="F16" s="89">
        <v>0</v>
      </c>
      <c r="G16" s="90">
        <v>5</v>
      </c>
      <c r="H16" s="90">
        <v>10</v>
      </c>
      <c r="I16" s="90">
        <v>20</v>
      </c>
      <c r="J16" s="90">
        <v>30</v>
      </c>
      <c r="K16" s="90">
        <v>50</v>
      </c>
      <c r="L16" s="90">
        <v>50</v>
      </c>
      <c r="M16" s="90">
        <v>10</v>
      </c>
      <c r="N16" s="90">
        <v>0</v>
      </c>
      <c r="O16" s="91"/>
      <c r="P16" s="92" t="s">
        <v>50</v>
      </c>
      <c r="Q16" s="90">
        <v>10</v>
      </c>
      <c r="R16" s="90">
        <v>10</v>
      </c>
      <c r="S16" s="90">
        <v>15</v>
      </c>
      <c r="T16" s="90">
        <v>0</v>
      </c>
      <c r="U16" s="90">
        <v>20</v>
      </c>
      <c r="V16" s="90">
        <v>30</v>
      </c>
      <c r="W16" s="90">
        <v>0</v>
      </c>
      <c r="X16" s="90">
        <v>0</v>
      </c>
      <c r="Y16" s="93">
        <v>0</v>
      </c>
      <c r="AB16" s="1" t="s">
        <v>68</v>
      </c>
      <c r="AJ16" s="1" t="s">
        <v>51</v>
      </c>
      <c r="AO16" s="101" t="s">
        <v>112</v>
      </c>
      <c r="AP16" s="103">
        <v>5</v>
      </c>
    </row>
    <row r="17" spans="1:43" ht="15" customHeight="1" x14ac:dyDescent="0.25">
      <c r="E17" s="88" t="s">
        <v>93</v>
      </c>
      <c r="F17" s="89">
        <v>0</v>
      </c>
      <c r="G17" s="90">
        <v>5</v>
      </c>
      <c r="H17" s="90">
        <v>10</v>
      </c>
      <c r="I17" s="90">
        <v>20</v>
      </c>
      <c r="J17" s="90">
        <v>30</v>
      </c>
      <c r="K17" s="90">
        <v>50</v>
      </c>
      <c r="L17" s="90">
        <v>50</v>
      </c>
      <c r="M17" s="90">
        <v>10</v>
      </c>
      <c r="N17" s="90">
        <v>0</v>
      </c>
      <c r="O17" s="91"/>
      <c r="P17" s="92" t="s">
        <v>22</v>
      </c>
      <c r="Q17" s="90">
        <v>0</v>
      </c>
      <c r="R17" s="90">
        <v>0</v>
      </c>
      <c r="S17" s="90">
        <v>40</v>
      </c>
      <c r="T17" s="90">
        <v>0</v>
      </c>
      <c r="U17" s="90">
        <v>0</v>
      </c>
      <c r="V17" s="90">
        <v>0</v>
      </c>
      <c r="W17" s="90">
        <v>0</v>
      </c>
      <c r="X17" s="90">
        <v>0</v>
      </c>
      <c r="Y17" s="93">
        <v>0</v>
      </c>
      <c r="AB17" s="1" t="str">
        <f>VLOOKUP('Pes '!I10,$AB$2:$AC$7,2,0)</f>
        <v>steniatko</v>
      </c>
      <c r="AJ17" s="1" t="s">
        <v>52</v>
      </c>
    </row>
    <row r="18" spans="1:43" ht="15" customHeight="1" x14ac:dyDescent="0.25">
      <c r="E18" s="88" t="s">
        <v>94</v>
      </c>
      <c r="F18" s="89">
        <v>0</v>
      </c>
      <c r="G18" s="90">
        <v>0</v>
      </c>
      <c r="H18" s="90">
        <v>0</v>
      </c>
      <c r="I18" s="90">
        <v>20</v>
      </c>
      <c r="J18" s="90">
        <v>0</v>
      </c>
      <c r="K18" s="90">
        <v>0</v>
      </c>
      <c r="L18" s="90">
        <v>0</v>
      </c>
      <c r="M18" s="90">
        <v>0</v>
      </c>
      <c r="N18" s="90">
        <v>0</v>
      </c>
      <c r="P18" s="92" t="s">
        <v>23</v>
      </c>
      <c r="Q18" s="90">
        <v>0</v>
      </c>
      <c r="R18" s="90">
        <v>0</v>
      </c>
      <c r="S18" s="90">
        <v>30</v>
      </c>
      <c r="T18" s="90">
        <v>0</v>
      </c>
      <c r="U18" s="90">
        <v>0</v>
      </c>
      <c r="V18" s="90">
        <v>0</v>
      </c>
      <c r="W18" s="90">
        <v>0</v>
      </c>
      <c r="X18" s="90">
        <v>0</v>
      </c>
      <c r="Y18" s="93">
        <v>0</v>
      </c>
      <c r="AJ18" s="1" t="s">
        <v>116</v>
      </c>
    </row>
    <row r="19" spans="1:43" ht="15" customHeight="1" thickBot="1" x14ac:dyDescent="0.3">
      <c r="E19" s="111" t="s">
        <v>95</v>
      </c>
      <c r="F19" s="112">
        <v>0</v>
      </c>
      <c r="G19" s="106">
        <v>0</v>
      </c>
      <c r="H19" s="106">
        <v>0</v>
      </c>
      <c r="I19" s="106">
        <v>20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P19" s="92" t="s">
        <v>24</v>
      </c>
      <c r="Q19" s="90">
        <v>0</v>
      </c>
      <c r="R19" s="90">
        <v>0</v>
      </c>
      <c r="S19" s="90">
        <v>20</v>
      </c>
      <c r="T19" s="90">
        <v>0</v>
      </c>
      <c r="U19" s="90">
        <v>0</v>
      </c>
      <c r="V19" s="90">
        <v>0</v>
      </c>
      <c r="W19" s="90">
        <v>0</v>
      </c>
      <c r="X19" s="90">
        <v>0</v>
      </c>
      <c r="Y19" s="93">
        <v>0</v>
      </c>
      <c r="AJ19" s="1" t="s">
        <v>118</v>
      </c>
    </row>
    <row r="20" spans="1:43" ht="15" customHeight="1" x14ac:dyDescent="0.25">
      <c r="P20" s="113" t="s">
        <v>51</v>
      </c>
      <c r="Q20" s="90">
        <v>0</v>
      </c>
      <c r="R20" s="114">
        <v>0</v>
      </c>
      <c r="S20" s="114">
        <v>0</v>
      </c>
      <c r="T20" s="114">
        <v>0</v>
      </c>
      <c r="U20" s="114">
        <v>60</v>
      </c>
      <c r="V20" s="114">
        <v>0</v>
      </c>
      <c r="W20" s="114">
        <v>0</v>
      </c>
      <c r="X20" s="114">
        <v>0</v>
      </c>
      <c r="Y20" s="115">
        <v>0</v>
      </c>
      <c r="AJ20" s="1" t="s">
        <v>117</v>
      </c>
    </row>
    <row r="21" spans="1:43" ht="15" customHeight="1" x14ac:dyDescent="0.25">
      <c r="P21" s="92" t="s">
        <v>116</v>
      </c>
      <c r="Q21" s="90">
        <v>0</v>
      </c>
      <c r="R21" s="90">
        <v>0</v>
      </c>
      <c r="S21" s="90">
        <v>40</v>
      </c>
      <c r="T21" s="90">
        <v>0</v>
      </c>
      <c r="U21" s="90">
        <v>0</v>
      </c>
      <c r="V21" s="90">
        <v>0</v>
      </c>
      <c r="W21" s="90">
        <v>0</v>
      </c>
      <c r="X21" s="90">
        <v>0</v>
      </c>
      <c r="Y21" s="93">
        <v>0</v>
      </c>
    </row>
    <row r="22" spans="1:43" ht="15" customHeight="1" x14ac:dyDescent="0.25">
      <c r="P22" s="92" t="s">
        <v>118</v>
      </c>
      <c r="Q22" s="90">
        <v>0</v>
      </c>
      <c r="R22" s="90">
        <v>0</v>
      </c>
      <c r="S22" s="90">
        <v>30</v>
      </c>
      <c r="T22" s="90">
        <v>0</v>
      </c>
      <c r="U22" s="90">
        <v>0</v>
      </c>
      <c r="V22" s="90">
        <v>0</v>
      </c>
      <c r="W22" s="90">
        <v>0</v>
      </c>
      <c r="X22" s="90">
        <v>0</v>
      </c>
      <c r="Y22" s="93">
        <v>0</v>
      </c>
    </row>
    <row r="23" spans="1:43" ht="15" customHeight="1" x14ac:dyDescent="0.25">
      <c r="P23" s="92" t="s">
        <v>117</v>
      </c>
      <c r="Q23" s="90">
        <v>0</v>
      </c>
      <c r="R23" s="90">
        <v>0</v>
      </c>
      <c r="S23" s="90">
        <v>20</v>
      </c>
      <c r="T23" s="90">
        <v>0</v>
      </c>
      <c r="U23" s="90">
        <v>0</v>
      </c>
      <c r="V23" s="90">
        <v>0</v>
      </c>
      <c r="W23" s="90">
        <v>0</v>
      </c>
      <c r="X23" s="90">
        <v>0</v>
      </c>
      <c r="Y23" s="93">
        <v>0</v>
      </c>
    </row>
    <row r="24" spans="1:43" ht="15" customHeight="1" thickBot="1" x14ac:dyDescent="0.3">
      <c r="P24" s="116" t="s">
        <v>52</v>
      </c>
      <c r="Q24" s="106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100</v>
      </c>
      <c r="W24" s="117">
        <v>0</v>
      </c>
      <c r="X24" s="117">
        <v>0</v>
      </c>
      <c r="Y24" s="118">
        <v>0</v>
      </c>
      <c r="Z24" s="70"/>
    </row>
    <row r="25" spans="1:43" ht="15" customHeight="1" x14ac:dyDescent="0.25">
      <c r="P25" s="119"/>
      <c r="Q25" s="91"/>
      <c r="R25" s="70"/>
      <c r="S25" s="70"/>
      <c r="T25" s="70"/>
      <c r="U25" s="70"/>
      <c r="V25" s="70"/>
      <c r="W25" s="70"/>
      <c r="X25" s="70"/>
      <c r="Y25" s="70"/>
      <c r="Z25" s="70"/>
    </row>
    <row r="26" spans="1:43" ht="15" customHeight="1" x14ac:dyDescent="0.25">
      <c r="P26" s="119"/>
      <c r="Q26" s="91"/>
      <c r="R26" s="70"/>
      <c r="S26" s="70"/>
      <c r="T26" s="70"/>
      <c r="U26" s="70"/>
      <c r="V26" s="70"/>
      <c r="W26" s="70"/>
      <c r="X26" s="70"/>
      <c r="Y26" s="70"/>
      <c r="Z26" s="70"/>
    </row>
    <row r="27" spans="1:43" ht="15" customHeight="1" x14ac:dyDescent="0.25">
      <c r="P27" s="119"/>
      <c r="Q27" s="91"/>
      <c r="R27" s="70"/>
      <c r="S27" s="70"/>
      <c r="T27" s="70"/>
      <c r="U27" s="70"/>
      <c r="V27" s="70"/>
      <c r="W27" s="70"/>
      <c r="X27" s="70"/>
      <c r="Y27" s="70"/>
      <c r="Z27" s="70"/>
    </row>
    <row r="28" spans="1:43" ht="15" customHeight="1" x14ac:dyDescent="0.25">
      <c r="P28" s="119"/>
      <c r="Q28" s="119"/>
      <c r="R28" s="91"/>
      <c r="S28" s="70"/>
      <c r="T28" s="70"/>
      <c r="U28" s="70"/>
      <c r="V28" s="70"/>
      <c r="W28" s="70"/>
      <c r="X28" s="70"/>
      <c r="Y28" s="70"/>
      <c r="Z28" s="70"/>
      <c r="AF28" s="120"/>
      <c r="AG28" s="120"/>
      <c r="AH28" s="120"/>
      <c r="AI28" s="120"/>
    </row>
    <row r="29" spans="1:43" s="120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P29" s="1"/>
      <c r="Q29" s="119"/>
      <c r="R29" s="119"/>
      <c r="S29" s="91"/>
      <c r="T29" s="70"/>
      <c r="U29" s="70"/>
      <c r="V29" s="70"/>
      <c r="W29" s="70"/>
      <c r="X29" s="70"/>
      <c r="Y29" s="70"/>
      <c r="Z29" s="70"/>
      <c r="AA29" s="70"/>
      <c r="AF29" s="1"/>
      <c r="AG29" s="1"/>
      <c r="AH29" s="1"/>
      <c r="AI29" s="1"/>
      <c r="AJ29" s="1"/>
    </row>
    <row r="30" spans="1:43" ht="15" customHeight="1" thickBot="1" x14ac:dyDescent="0.3">
      <c r="D30" s="121"/>
      <c r="F30" s="120"/>
      <c r="G30" s="120"/>
      <c r="H30" s="120"/>
      <c r="I30" s="120"/>
      <c r="J30" s="120"/>
      <c r="K30" s="120"/>
      <c r="L30" s="120"/>
      <c r="M30" s="120"/>
      <c r="N30" s="120"/>
      <c r="P30" s="120"/>
      <c r="Q30" s="119"/>
      <c r="R30" s="119"/>
      <c r="S30" s="91"/>
      <c r="T30" s="70"/>
      <c r="U30" s="70"/>
      <c r="V30" s="70"/>
      <c r="W30" s="70"/>
      <c r="X30" s="70"/>
      <c r="Y30" s="70"/>
      <c r="Z30" s="70"/>
      <c r="AA30" s="120"/>
    </row>
    <row r="31" spans="1:43" ht="15" customHeight="1" thickBot="1" x14ac:dyDescent="0.3">
      <c r="A31" s="122" t="s">
        <v>0</v>
      </c>
      <c r="B31" s="123" t="s">
        <v>10</v>
      </c>
      <c r="C31" s="123" t="s">
        <v>37</v>
      </c>
      <c r="D31" s="121"/>
      <c r="E31" s="124" t="s">
        <v>0</v>
      </c>
      <c r="F31" s="125" t="s">
        <v>1</v>
      </c>
      <c r="G31" s="123" t="s">
        <v>37</v>
      </c>
      <c r="J31" s="122"/>
      <c r="K31" s="122"/>
      <c r="L31" s="122" t="s">
        <v>121</v>
      </c>
      <c r="P31" s="126" t="s">
        <v>0</v>
      </c>
      <c r="Q31" s="127" t="s">
        <v>38</v>
      </c>
      <c r="R31" s="123" t="s">
        <v>37</v>
      </c>
      <c r="S31" s="120"/>
      <c r="T31" s="120"/>
      <c r="U31" s="120"/>
      <c r="V31" s="120"/>
      <c r="W31" s="120"/>
      <c r="X31" s="120"/>
      <c r="Y31" s="120"/>
      <c r="Z31" s="120"/>
    </row>
    <row r="32" spans="1:43" ht="15" customHeight="1" thickBot="1" x14ac:dyDescent="0.3">
      <c r="A32" s="128"/>
      <c r="B32" s="129" t="s">
        <v>10</v>
      </c>
      <c r="C32" s="129"/>
      <c r="D32" s="91"/>
      <c r="E32" s="130"/>
      <c r="F32" s="131" t="s">
        <v>10</v>
      </c>
      <c r="G32" s="129"/>
      <c r="J32" s="128"/>
      <c r="K32" s="128"/>
      <c r="L32" s="128"/>
      <c r="P32" s="132"/>
      <c r="Q32" s="133" t="s">
        <v>10</v>
      </c>
      <c r="R32" s="134"/>
      <c r="AO32" s="135" t="s">
        <v>0</v>
      </c>
      <c r="AP32" s="136" t="s">
        <v>38</v>
      </c>
      <c r="AQ32" s="123" t="s">
        <v>37</v>
      </c>
    </row>
    <row r="33" spans="1:43" ht="15" customHeight="1" thickBot="1" x14ac:dyDescent="0.3">
      <c r="A33" s="137" t="str">
        <f>$A$2</f>
        <v>Oblastná</v>
      </c>
      <c r="B33" s="96" t="s">
        <v>32</v>
      </c>
      <c r="C33" s="138">
        <v>5</v>
      </c>
      <c r="D33" s="91"/>
      <c r="E33" s="139" t="str">
        <f>$A$2</f>
        <v>Oblastná</v>
      </c>
      <c r="F33" s="140" t="str">
        <f>$E$2</f>
        <v>CAC/CAJC</v>
      </c>
      <c r="G33" s="141">
        <f>$F$2</f>
        <v>0</v>
      </c>
      <c r="J33" s="142" t="s">
        <v>124</v>
      </c>
      <c r="K33" s="143"/>
      <c r="L33" s="18">
        <v>0.2</v>
      </c>
      <c r="P33" s="137" t="str">
        <f>$A$2</f>
        <v>Oblastná</v>
      </c>
      <c r="Q33" s="144" t="str">
        <f>$P$2</f>
        <v>BISS ML.DORAST/DORAST</v>
      </c>
      <c r="R33" s="138">
        <f>$Q$2</f>
        <v>0</v>
      </c>
      <c r="AF33" s="120"/>
      <c r="AO33" s="145"/>
      <c r="AP33" s="146" t="s">
        <v>10</v>
      </c>
      <c r="AQ33" s="134"/>
    </row>
    <row r="34" spans="1:43" ht="15" customHeight="1" x14ac:dyDescent="0.25">
      <c r="A34" s="147" t="str">
        <f t="shared" ref="A34:A37" si="0">$A$2</f>
        <v>Oblastná</v>
      </c>
      <c r="B34" s="99" t="s">
        <v>33</v>
      </c>
      <c r="C34" s="93">
        <v>4</v>
      </c>
      <c r="D34" s="91"/>
      <c r="E34" s="147" t="str">
        <f t="shared" ref="E34:E48" si="1">$A$2</f>
        <v>Oblastná</v>
      </c>
      <c r="F34" s="148" t="str">
        <f>$E$3</f>
        <v>RES CAC</v>
      </c>
      <c r="G34" s="149">
        <f>$F$3</f>
        <v>0</v>
      </c>
      <c r="J34" s="142" t="s">
        <v>123</v>
      </c>
      <c r="K34" s="143"/>
      <c r="L34" s="18">
        <v>0.5</v>
      </c>
      <c r="P34" s="147" t="str">
        <f t="shared" ref="P34:P52" si="2">$A$2</f>
        <v>Oblastná</v>
      </c>
      <c r="Q34" s="150" t="str">
        <f>$P$3</f>
        <v>BIG1/JUNIOR BIG1</v>
      </c>
      <c r="R34" s="93">
        <f>$Q$3</f>
        <v>15</v>
      </c>
      <c r="AO34" s="137" t="str">
        <f>$A$2</f>
        <v>Oblastná</v>
      </c>
      <c r="AP34" s="144" t="str">
        <f>$AO$2</f>
        <v>BIS1</v>
      </c>
      <c r="AQ34" s="138">
        <f>$AP$2</f>
        <v>0</v>
      </c>
    </row>
    <row r="35" spans="1:43" ht="15" customHeight="1" x14ac:dyDescent="0.25">
      <c r="A35" s="147" t="str">
        <f t="shared" si="0"/>
        <v>Oblastná</v>
      </c>
      <c r="B35" s="99" t="s">
        <v>34</v>
      </c>
      <c r="C35" s="93">
        <v>3</v>
      </c>
      <c r="D35" s="91"/>
      <c r="E35" s="147" t="str">
        <f t="shared" si="1"/>
        <v>Oblastná</v>
      </c>
      <c r="F35" s="148" t="str">
        <f>$E$4</f>
        <v>CACIB</v>
      </c>
      <c r="G35" s="149">
        <f>$F$4</f>
        <v>0</v>
      </c>
      <c r="J35" s="142" t="s">
        <v>122</v>
      </c>
      <c r="K35" s="143"/>
      <c r="L35" s="18">
        <v>1</v>
      </c>
      <c r="P35" s="147" t="str">
        <f t="shared" si="2"/>
        <v>Oblastná</v>
      </c>
      <c r="Q35" s="150" t="str">
        <f>$P$4</f>
        <v>BIG2/JUNIOR BIG2</v>
      </c>
      <c r="R35" s="93">
        <f>$Q$4</f>
        <v>10</v>
      </c>
      <c r="AO35" s="147" t="str">
        <f t="shared" ref="AO35:AO37" si="3">$A$2</f>
        <v>Oblastná</v>
      </c>
      <c r="AP35" s="150" t="str">
        <f>$AO$3</f>
        <v>BIS2</v>
      </c>
      <c r="AQ35" s="93">
        <f>$AP$3</f>
        <v>0</v>
      </c>
    </row>
    <row r="36" spans="1:43" ht="15" customHeight="1" x14ac:dyDescent="0.25">
      <c r="A36" s="147" t="str">
        <f t="shared" si="0"/>
        <v>Oblastná</v>
      </c>
      <c r="B36" s="99" t="s">
        <v>35</v>
      </c>
      <c r="C36" s="93">
        <v>2</v>
      </c>
      <c r="D36" s="91"/>
      <c r="E36" s="147" t="str">
        <f t="shared" si="1"/>
        <v>Oblastná</v>
      </c>
      <c r="F36" s="148" t="str">
        <f>$E$6</f>
        <v>RES CACIB</v>
      </c>
      <c r="G36" s="149">
        <f>$F$6</f>
        <v>0</v>
      </c>
      <c r="J36" s="142" t="s">
        <v>125</v>
      </c>
      <c r="K36" s="143"/>
      <c r="L36" s="18">
        <v>1.5</v>
      </c>
      <c r="P36" s="147" t="str">
        <f t="shared" si="2"/>
        <v>Oblastná</v>
      </c>
      <c r="Q36" s="150" t="str">
        <f>$P$5</f>
        <v>BIG3/JUNIOR BIG3</v>
      </c>
      <c r="R36" s="93">
        <f>$Q$5</f>
        <v>5</v>
      </c>
      <c r="AO36" s="147" t="str">
        <f t="shared" si="3"/>
        <v>Oblastná</v>
      </c>
      <c r="AP36" s="150" t="str">
        <f>$AO$4</f>
        <v>BIS3</v>
      </c>
      <c r="AQ36" s="93">
        <f>$AP$4</f>
        <v>0</v>
      </c>
    </row>
    <row r="37" spans="1:43" ht="15" customHeight="1" thickBot="1" x14ac:dyDescent="0.3">
      <c r="A37" s="151" t="str">
        <f t="shared" si="0"/>
        <v>Oblastná</v>
      </c>
      <c r="B37" s="102" t="s">
        <v>36</v>
      </c>
      <c r="C37" s="107">
        <v>0</v>
      </c>
      <c r="D37" s="91"/>
      <c r="E37" s="147" t="str">
        <f t="shared" si="1"/>
        <v>Oblastná</v>
      </c>
      <c r="F37" s="148" t="str">
        <f>$E$7</f>
        <v>CRUST´S NOM</v>
      </c>
      <c r="G37" s="149">
        <f>$F$7</f>
        <v>0</v>
      </c>
      <c r="J37" s="142" t="s">
        <v>126</v>
      </c>
      <c r="K37" s="143"/>
      <c r="L37" s="18">
        <v>1.8</v>
      </c>
      <c r="P37" s="147" t="str">
        <f t="shared" si="2"/>
        <v>Oblastná</v>
      </c>
      <c r="Q37" s="150" t="str">
        <f>$P$6</f>
        <v>BIG4/JUNIOR BIG4</v>
      </c>
      <c r="R37" s="93">
        <f>$Q$6</f>
        <v>3</v>
      </c>
      <c r="AO37" s="147" t="str">
        <f t="shared" si="3"/>
        <v>Oblastná</v>
      </c>
      <c r="AP37" s="150" t="str">
        <f>$AO$5</f>
        <v>BIS4</v>
      </c>
      <c r="AQ37" s="93">
        <f>$AP$5</f>
        <v>0</v>
      </c>
    </row>
    <row r="38" spans="1:43" ht="15" customHeight="1" thickBot="1" x14ac:dyDescent="0.3">
      <c r="A38" s="137" t="str">
        <f>$A$3</f>
        <v>NV</v>
      </c>
      <c r="B38" s="96" t="s">
        <v>32</v>
      </c>
      <c r="C38" s="138">
        <v>5</v>
      </c>
      <c r="D38" s="91"/>
      <c r="E38" s="147" t="str">
        <f t="shared" si="1"/>
        <v>Oblastná</v>
      </c>
      <c r="F38" s="148" t="str">
        <f>$E$8</f>
        <v>DERBY VÍŤAZ</v>
      </c>
      <c r="G38" s="149">
        <f>$F$8</f>
        <v>0</v>
      </c>
      <c r="J38" s="152" t="s">
        <v>127</v>
      </c>
      <c r="K38" s="153"/>
      <c r="L38" s="24">
        <v>2</v>
      </c>
      <c r="P38" s="147" t="str">
        <f t="shared" si="2"/>
        <v>Oblastná</v>
      </c>
      <c r="Q38" s="150" t="str">
        <f>$P$7</f>
        <v>BIS1/JUNIOR BIS1</v>
      </c>
      <c r="R38" s="93">
        <f>$Q$7</f>
        <v>30</v>
      </c>
      <c r="AO38" s="137" t="str">
        <f>$A$3</f>
        <v>NV</v>
      </c>
      <c r="AP38" s="144" t="str">
        <f>$AO$2</f>
        <v>BIS1</v>
      </c>
      <c r="AQ38" s="138">
        <f>$AQ$2</f>
        <v>20</v>
      </c>
    </row>
    <row r="39" spans="1:43" ht="15" customHeight="1" x14ac:dyDescent="0.25">
      <c r="A39" s="147" t="str">
        <f t="shared" ref="A39:A42" si="4">$A$3</f>
        <v>NV</v>
      </c>
      <c r="B39" s="99" t="s">
        <v>33</v>
      </c>
      <c r="C39" s="93">
        <v>4</v>
      </c>
      <c r="D39" s="91"/>
      <c r="E39" s="147" t="str">
        <f t="shared" si="1"/>
        <v>Oblastná</v>
      </c>
      <c r="F39" s="148" t="str">
        <f>$E$9</f>
        <v>BEST MALE/FEMALE</v>
      </c>
      <c r="G39" s="149">
        <f>$F$9</f>
        <v>0</v>
      </c>
      <c r="P39" s="147" t="str">
        <f t="shared" si="2"/>
        <v>Oblastná</v>
      </c>
      <c r="Q39" s="150" t="str">
        <f>$P$8</f>
        <v>BIS2/JUNIOR BIS2</v>
      </c>
      <c r="R39" s="93">
        <f>$Q$8</f>
        <v>20</v>
      </c>
      <c r="AO39" s="147" t="str">
        <f>$A$3</f>
        <v>NV</v>
      </c>
      <c r="AP39" s="150" t="str">
        <f>$AO$3</f>
        <v>BIS2</v>
      </c>
      <c r="AQ39" s="93">
        <f>$AQ$3</f>
        <v>15</v>
      </c>
    </row>
    <row r="40" spans="1:43" ht="15" customHeight="1" x14ac:dyDescent="0.25">
      <c r="A40" s="147" t="str">
        <f t="shared" si="4"/>
        <v>NV</v>
      </c>
      <c r="B40" s="99" t="s">
        <v>34</v>
      </c>
      <c r="C40" s="93">
        <v>3</v>
      </c>
      <c r="D40" s="91"/>
      <c r="E40" s="147" t="str">
        <f t="shared" si="1"/>
        <v>Oblastná</v>
      </c>
      <c r="F40" s="148" t="str">
        <f>$E$10</f>
        <v>VÍŤAZ SK/MLADÝCH</v>
      </c>
      <c r="G40" s="149">
        <f>$F$10</f>
        <v>0</v>
      </c>
      <c r="P40" s="147" t="str">
        <f t="shared" si="2"/>
        <v>Oblastná</v>
      </c>
      <c r="Q40" s="150" t="str">
        <f>$P$9</f>
        <v>BIS3/JUNIOR BIS3</v>
      </c>
      <c r="R40" s="93">
        <f>$Q$9</f>
        <v>10</v>
      </c>
      <c r="AO40" s="147" t="str">
        <f>$A$3</f>
        <v>NV</v>
      </c>
      <c r="AP40" s="150" t="str">
        <f>$AO$4</f>
        <v>BIS3</v>
      </c>
      <c r="AQ40" s="93">
        <f>$AQ$4</f>
        <v>10</v>
      </c>
    </row>
    <row r="41" spans="1:43" ht="15" customHeight="1" thickBot="1" x14ac:dyDescent="0.3">
      <c r="A41" s="147" t="str">
        <f t="shared" si="4"/>
        <v>NV</v>
      </c>
      <c r="B41" s="99" t="s">
        <v>35</v>
      </c>
      <c r="C41" s="93">
        <v>2</v>
      </c>
      <c r="D41" s="91"/>
      <c r="E41" s="147" t="str">
        <f t="shared" si="1"/>
        <v>Oblastná</v>
      </c>
      <c r="F41" s="148" t="str">
        <f>$E$12</f>
        <v>BOV</v>
      </c>
      <c r="G41" s="149">
        <f>$F$12</f>
        <v>5</v>
      </c>
      <c r="P41" s="147" t="str">
        <f t="shared" si="2"/>
        <v>Oblastná</v>
      </c>
      <c r="Q41" s="150" t="str">
        <f>$P$10</f>
        <v>BIG1/VET.ČEST.DOR.ML. DORAST</v>
      </c>
      <c r="R41" s="93">
        <f>$Q$10</f>
        <v>0</v>
      </c>
      <c r="AO41" s="147" t="str">
        <f>$A$3</f>
        <v>NV</v>
      </c>
      <c r="AP41" s="150" t="str">
        <f>$AO$5</f>
        <v>BIS4</v>
      </c>
      <c r="AQ41" s="93">
        <f>$AQ$5</f>
        <v>1</v>
      </c>
    </row>
    <row r="42" spans="1:43" ht="15" customHeight="1" thickBot="1" x14ac:dyDescent="0.3">
      <c r="A42" s="151" t="str">
        <f t="shared" si="4"/>
        <v>NV</v>
      </c>
      <c r="B42" s="102" t="s">
        <v>36</v>
      </c>
      <c r="C42" s="107">
        <v>0</v>
      </c>
      <c r="D42" s="91"/>
      <c r="E42" s="147" t="str">
        <f t="shared" si="1"/>
        <v>Oblastná</v>
      </c>
      <c r="F42" s="148" t="str">
        <f>$E$13</f>
        <v>BOH</v>
      </c>
      <c r="G42" s="149">
        <f>$F$13</f>
        <v>0</v>
      </c>
      <c r="P42" s="147" t="str">
        <f t="shared" si="2"/>
        <v>Oblastná</v>
      </c>
      <c r="Q42" s="150" t="str">
        <f>$P$11</f>
        <v>BIG2/VET.ČEST.DOR.ML. DORAST</v>
      </c>
      <c r="R42" s="93">
        <f>$Q$11</f>
        <v>0</v>
      </c>
      <c r="AO42" s="137" t="str">
        <f>$A$4</f>
        <v>MV</v>
      </c>
      <c r="AP42" s="144" t="str">
        <f>$AO$2</f>
        <v>BIS1</v>
      </c>
      <c r="AQ42" s="138">
        <f>$AR$2</f>
        <v>25</v>
      </c>
    </row>
    <row r="43" spans="1:43" ht="15" customHeight="1" x14ac:dyDescent="0.25">
      <c r="A43" s="137" t="str">
        <f>$A$4</f>
        <v>MV</v>
      </c>
      <c r="B43" s="96" t="s">
        <v>32</v>
      </c>
      <c r="C43" s="138">
        <v>10</v>
      </c>
      <c r="D43" s="91"/>
      <c r="E43" s="147" t="str">
        <f t="shared" si="1"/>
        <v>Oblastná</v>
      </c>
      <c r="F43" s="148" t="str">
        <f>$E$14</f>
        <v>BOB</v>
      </c>
      <c r="G43" s="149">
        <f>$F$14</f>
        <v>5</v>
      </c>
      <c r="P43" s="147" t="str">
        <f t="shared" si="2"/>
        <v>Oblastná</v>
      </c>
      <c r="Q43" s="150" t="str">
        <f>$P$12</f>
        <v>BIG3/VET.ČEST.DOR.ML. DORAST</v>
      </c>
      <c r="R43" s="93">
        <f>$Q$12</f>
        <v>0</v>
      </c>
      <c r="AO43" s="147" t="str">
        <f>$A$4</f>
        <v>MV</v>
      </c>
      <c r="AP43" s="150" t="str">
        <f>$AO$3</f>
        <v>BIS2</v>
      </c>
      <c r="AQ43" s="93">
        <f>$AR$3</f>
        <v>20</v>
      </c>
    </row>
    <row r="44" spans="1:43" ht="15" customHeight="1" x14ac:dyDescent="0.25">
      <c r="A44" s="147" t="str">
        <f t="shared" ref="A44:A47" si="5">$A$4</f>
        <v>MV</v>
      </c>
      <c r="B44" s="99" t="s">
        <v>33</v>
      </c>
      <c r="C44" s="93">
        <v>8</v>
      </c>
      <c r="D44" s="91"/>
      <c r="E44" s="147" t="str">
        <f t="shared" si="1"/>
        <v>Oblastná</v>
      </c>
      <c r="F44" s="148" t="str">
        <f>$E$15</f>
        <v>BOS</v>
      </c>
      <c r="G44" s="149">
        <f>$F$15</f>
        <v>3</v>
      </c>
      <c r="P44" s="147" t="str">
        <f t="shared" si="2"/>
        <v>Oblastná</v>
      </c>
      <c r="Q44" s="150" t="str">
        <f>$P$13</f>
        <v>BIG4/VET.ČEST.DOR.ML. DORAST</v>
      </c>
      <c r="R44" s="93">
        <f>$Q$13</f>
        <v>0</v>
      </c>
      <c r="AO44" s="147" t="str">
        <f>$A$4</f>
        <v>MV</v>
      </c>
      <c r="AP44" s="150" t="str">
        <f>$AO$4</f>
        <v>BIS3</v>
      </c>
      <c r="AQ44" s="93">
        <f>$AR$4</f>
        <v>15</v>
      </c>
    </row>
    <row r="45" spans="1:43" ht="15" customHeight="1" thickBot="1" x14ac:dyDescent="0.3">
      <c r="A45" s="147" t="str">
        <f t="shared" si="5"/>
        <v>MV</v>
      </c>
      <c r="B45" s="99" t="s">
        <v>34</v>
      </c>
      <c r="C45" s="93">
        <v>6</v>
      </c>
      <c r="D45" s="91"/>
      <c r="E45" s="147" t="str">
        <f t="shared" si="1"/>
        <v>Oblastná</v>
      </c>
      <c r="F45" s="148" t="str">
        <f>$E$16</f>
        <v>BOJ/BOB)</v>
      </c>
      <c r="G45" s="149">
        <f>$F$16</f>
        <v>0</v>
      </c>
      <c r="P45" s="147" t="str">
        <f t="shared" si="2"/>
        <v>Oblastná</v>
      </c>
      <c r="Q45" s="150" t="str">
        <f>$P$14</f>
        <v>BIS1/VET.ČEST.DOR.ML. DORAST</v>
      </c>
      <c r="R45" s="93">
        <f>$Q$14</f>
        <v>20</v>
      </c>
      <c r="AO45" s="147" t="str">
        <f>$A$4</f>
        <v>MV</v>
      </c>
      <c r="AP45" s="150" t="str">
        <f>$AO$5</f>
        <v>BIS4</v>
      </c>
      <c r="AQ45" s="93">
        <f>$AR$5</f>
        <v>1</v>
      </c>
    </row>
    <row r="46" spans="1:43" ht="15" customHeight="1" x14ac:dyDescent="0.25">
      <c r="A46" s="147" t="str">
        <f t="shared" si="5"/>
        <v>MV</v>
      </c>
      <c r="B46" s="99" t="s">
        <v>35</v>
      </c>
      <c r="C46" s="93">
        <v>4</v>
      </c>
      <c r="D46" s="91"/>
      <c r="E46" s="147" t="str">
        <f t="shared" si="1"/>
        <v>Oblastná</v>
      </c>
      <c r="F46" s="148" t="str">
        <f>$E$17</f>
        <v>PUPPY BOB/MINOR</v>
      </c>
      <c r="G46" s="149">
        <f>$F$17</f>
        <v>0</v>
      </c>
      <c r="P46" s="147" t="str">
        <f t="shared" si="2"/>
        <v>Oblastná</v>
      </c>
      <c r="Q46" s="150" t="str">
        <f>$P$15</f>
        <v>BIS2/VET.ČEST.DOR.ML. DORAST</v>
      </c>
      <c r="R46" s="93">
        <f>$Q$15</f>
        <v>15</v>
      </c>
      <c r="AO46" s="137" t="str">
        <f>$A$5</f>
        <v>Klub/Špec</v>
      </c>
      <c r="AP46" s="144" t="str">
        <f>$AO$2</f>
        <v>BIS1</v>
      </c>
      <c r="AQ46" s="138">
        <f>$AS$2</f>
        <v>25</v>
      </c>
    </row>
    <row r="47" spans="1:43" ht="15" customHeight="1" thickBot="1" x14ac:dyDescent="0.3">
      <c r="A47" s="151" t="str">
        <f t="shared" si="5"/>
        <v>MV</v>
      </c>
      <c r="B47" s="102" t="s">
        <v>36</v>
      </c>
      <c r="C47" s="107">
        <v>1</v>
      </c>
      <c r="D47" s="91"/>
      <c r="E47" s="147" t="str">
        <f t="shared" si="1"/>
        <v>Oblastná</v>
      </c>
      <c r="F47" s="148" t="str">
        <f>$E$18</f>
        <v>KLUB VÍŤAZ/MLADÝCH</v>
      </c>
      <c r="G47" s="149">
        <f>$F$18</f>
        <v>0</v>
      </c>
      <c r="P47" s="147" t="str">
        <f t="shared" si="2"/>
        <v>Oblastná</v>
      </c>
      <c r="Q47" s="150" t="str">
        <f>$P$16</f>
        <v>BIS3/VET.ČEST.DOR.ML. DORAST</v>
      </c>
      <c r="R47" s="93">
        <f>$Q$16</f>
        <v>10</v>
      </c>
      <c r="AO47" s="147" t="str">
        <f>$A$5</f>
        <v>Klub/Špec</v>
      </c>
      <c r="AP47" s="150" t="str">
        <f>$AO$3</f>
        <v>BIS2</v>
      </c>
      <c r="AQ47" s="93">
        <f>$AS$3</f>
        <v>20</v>
      </c>
    </row>
    <row r="48" spans="1:43" ht="15" customHeight="1" thickBot="1" x14ac:dyDescent="0.3">
      <c r="A48" s="137" t="str">
        <f>$A$5</f>
        <v>Klub/Špec</v>
      </c>
      <c r="B48" s="96" t="s">
        <v>32</v>
      </c>
      <c r="C48" s="138">
        <v>20</v>
      </c>
      <c r="D48" s="91"/>
      <c r="E48" s="151" t="str">
        <f t="shared" si="1"/>
        <v>Oblastná</v>
      </c>
      <c r="F48" s="154" t="str">
        <f>$E$19</f>
        <v>ŠPEC.VÍŤAZ/MLADÝCH</v>
      </c>
      <c r="G48" s="155">
        <f>$F$19</f>
        <v>0</v>
      </c>
      <c r="P48" s="147" t="str">
        <f t="shared" si="2"/>
        <v>Oblastná</v>
      </c>
      <c r="Q48" s="150" t="str">
        <f>$P$17</f>
        <v>VÝSTAVA ŠAMPIÓN ŠAMP 1.MIESTO</v>
      </c>
      <c r="R48" s="93">
        <f>$Q$17</f>
        <v>0</v>
      </c>
      <c r="AO48" s="147" t="str">
        <f>$A$5</f>
        <v>Klub/Špec</v>
      </c>
      <c r="AP48" s="150" t="str">
        <f>$AO$4</f>
        <v>BIS3</v>
      </c>
      <c r="AQ48" s="93">
        <f>$AS$4</f>
        <v>15</v>
      </c>
    </row>
    <row r="49" spans="1:43" ht="15" customHeight="1" thickBot="1" x14ac:dyDescent="0.3">
      <c r="A49" s="147" t="str">
        <f t="shared" ref="A49:A52" si="6">$A$5</f>
        <v>Klub/Špec</v>
      </c>
      <c r="B49" s="99" t="s">
        <v>33</v>
      </c>
      <c r="C49" s="93">
        <v>15</v>
      </c>
      <c r="D49" s="91"/>
      <c r="E49" s="147" t="str">
        <f>$A$3</f>
        <v>NV</v>
      </c>
      <c r="F49" s="140" t="str">
        <f>$E$2</f>
        <v>CAC/CAJC</v>
      </c>
      <c r="G49" s="93">
        <f>$G$2</f>
        <v>5</v>
      </c>
      <c r="P49" s="147" t="str">
        <f t="shared" si="2"/>
        <v>Oblastná</v>
      </c>
      <c r="Q49" s="150" t="str">
        <f>$P$18</f>
        <v>VÝSTAVA ŠAMPIÓN ŠAMP 2.MIESTO</v>
      </c>
      <c r="R49" s="93">
        <f>$Q$18</f>
        <v>0</v>
      </c>
      <c r="AO49" s="156" t="str">
        <f>$A$5</f>
        <v>Klub/Špec</v>
      </c>
      <c r="AP49" s="157" t="str">
        <f>$AO$5</f>
        <v>BIS4</v>
      </c>
      <c r="AQ49" s="158">
        <f>$AS$5</f>
        <v>1</v>
      </c>
    </row>
    <row r="50" spans="1:43" ht="15" customHeight="1" x14ac:dyDescent="0.25">
      <c r="A50" s="147" t="str">
        <f t="shared" si="6"/>
        <v>Klub/Špec</v>
      </c>
      <c r="B50" s="99" t="s">
        <v>34</v>
      </c>
      <c r="C50" s="93">
        <v>10</v>
      </c>
      <c r="D50" s="91"/>
      <c r="E50" s="147" t="str">
        <f t="shared" ref="E50:E65" si="7">$A$3</f>
        <v>NV</v>
      </c>
      <c r="F50" s="148" t="str">
        <f>$E$3</f>
        <v>RES CAC</v>
      </c>
      <c r="G50" s="93">
        <f>$G$3</f>
        <v>2</v>
      </c>
      <c r="P50" s="147" t="str">
        <f t="shared" si="2"/>
        <v>Oblastná</v>
      </c>
      <c r="Q50" s="150" t="str">
        <f>$P$19</f>
        <v>VÝSTAVA ŠAMPIÓN ŠAMP 3.MIESTO</v>
      </c>
      <c r="R50" s="93">
        <f>$Q$19</f>
        <v>0</v>
      </c>
      <c r="AO50" s="137" t="str">
        <f>$A$7</f>
        <v>WDS</v>
      </c>
      <c r="AP50" s="144" t="str">
        <f>$AO$2</f>
        <v>BIS1</v>
      </c>
      <c r="AQ50" s="138">
        <f>$AU$2</f>
        <v>55</v>
      </c>
    </row>
    <row r="51" spans="1:43" ht="15" customHeight="1" x14ac:dyDescent="0.25">
      <c r="A51" s="147" t="str">
        <f t="shared" si="6"/>
        <v>Klub/Špec</v>
      </c>
      <c r="B51" s="99" t="s">
        <v>35</v>
      </c>
      <c r="C51" s="93">
        <v>6</v>
      </c>
      <c r="D51" s="91"/>
      <c r="E51" s="147" t="str">
        <f t="shared" si="7"/>
        <v>NV</v>
      </c>
      <c r="F51" s="148" t="str">
        <f>$E$4</f>
        <v>CACIB</v>
      </c>
      <c r="G51" s="93">
        <f>$G$4</f>
        <v>0</v>
      </c>
      <c r="P51" s="147" t="str">
        <f t="shared" si="2"/>
        <v>Oblastná</v>
      </c>
      <c r="Q51" s="150" t="str">
        <f>$P$20</f>
        <v>EURÓPSKY VÍŤAZ/MLADÝCH/VETERÁNOV</v>
      </c>
      <c r="R51" s="93">
        <f>$Q$20</f>
        <v>0</v>
      </c>
      <c r="AO51" s="147" t="str">
        <f>$A$7</f>
        <v>WDS</v>
      </c>
      <c r="AP51" s="150" t="str">
        <f>$AO$3</f>
        <v>BIS2</v>
      </c>
      <c r="AQ51" s="93">
        <f>$AU$3</f>
        <v>45</v>
      </c>
    </row>
    <row r="52" spans="1:43" ht="15" customHeight="1" thickBot="1" x14ac:dyDescent="0.3">
      <c r="A52" s="151" t="str">
        <f t="shared" si="6"/>
        <v>Klub/Špec</v>
      </c>
      <c r="B52" s="102" t="s">
        <v>36</v>
      </c>
      <c r="C52" s="107">
        <v>3</v>
      </c>
      <c r="D52" s="91"/>
      <c r="E52" s="147" t="str">
        <f t="shared" si="7"/>
        <v>NV</v>
      </c>
      <c r="F52" s="148" t="str">
        <f>$E$6</f>
        <v>RES CACIB</v>
      </c>
      <c r="G52" s="93">
        <f>$G$6</f>
        <v>0</v>
      </c>
      <c r="P52" s="151" t="str">
        <f t="shared" si="2"/>
        <v>Oblastná</v>
      </c>
      <c r="Q52" s="159" t="str">
        <f>$P$24</f>
        <v>SVETOVÝ VÍŤAZ/MLADÝCH/VETERÁNOV</v>
      </c>
      <c r="R52" s="107">
        <f>$Q$24</f>
        <v>0</v>
      </c>
      <c r="AO52" s="147" t="str">
        <f>$A$7</f>
        <v>WDS</v>
      </c>
      <c r="AP52" s="150" t="str">
        <f>$AO$4</f>
        <v>BIS3</v>
      </c>
      <c r="AQ52" s="93">
        <f>$AU$4</f>
        <v>35</v>
      </c>
    </row>
    <row r="53" spans="1:43" ht="15" customHeight="1" thickBot="1" x14ac:dyDescent="0.3">
      <c r="A53" s="137" t="str">
        <f>$A$6</f>
        <v>EDS</v>
      </c>
      <c r="B53" s="96" t="s">
        <v>32</v>
      </c>
      <c r="C53" s="138">
        <v>30</v>
      </c>
      <c r="D53" s="91"/>
      <c r="E53" s="147" t="str">
        <f t="shared" si="7"/>
        <v>NV</v>
      </c>
      <c r="F53" s="148" t="str">
        <f>$E$7</f>
        <v>CRUST´S NOM</v>
      </c>
      <c r="G53" s="93">
        <f>$G$7</f>
        <v>0</v>
      </c>
      <c r="P53" s="137" t="str">
        <f>$A$3</f>
        <v>NV</v>
      </c>
      <c r="Q53" s="144" t="str">
        <f>$P$2</f>
        <v>BISS ML.DORAST/DORAST</v>
      </c>
      <c r="R53" s="138">
        <f>$R$2</f>
        <v>0</v>
      </c>
      <c r="AO53" s="151" t="str">
        <f>$A$7</f>
        <v>WDS</v>
      </c>
      <c r="AP53" s="159" t="str">
        <f>$AO$5</f>
        <v>BIS4</v>
      </c>
      <c r="AQ53" s="107">
        <f>$AU$5</f>
        <v>1</v>
      </c>
    </row>
    <row r="54" spans="1:43" ht="15" customHeight="1" x14ac:dyDescent="0.25">
      <c r="A54" s="147" t="str">
        <f t="shared" ref="A54:A57" si="8">$A$6</f>
        <v>EDS</v>
      </c>
      <c r="B54" s="99" t="s">
        <v>33</v>
      </c>
      <c r="C54" s="93">
        <v>20</v>
      </c>
      <c r="D54" s="91"/>
      <c r="E54" s="147" t="str">
        <f t="shared" si="7"/>
        <v>NV</v>
      </c>
      <c r="F54" s="148" t="str">
        <f>$E$8</f>
        <v>DERBY VÍŤAZ</v>
      </c>
      <c r="G54" s="93">
        <f>$G$8</f>
        <v>0</v>
      </c>
      <c r="P54" s="147" t="str">
        <f t="shared" ref="P54:P72" si="9">$A$3</f>
        <v>NV</v>
      </c>
      <c r="Q54" s="150" t="str">
        <f>$P$3</f>
        <v>BIG1/JUNIOR BIG1</v>
      </c>
      <c r="R54" s="93">
        <f>$R$3</f>
        <v>15</v>
      </c>
      <c r="AO54" s="139" t="str">
        <f>$A$6</f>
        <v>EDS</v>
      </c>
      <c r="AP54" s="160" t="str">
        <f>$AO$2</f>
        <v>BIS1</v>
      </c>
      <c r="AQ54" s="161">
        <f>$AT$2</f>
        <v>45</v>
      </c>
    </row>
    <row r="55" spans="1:43" ht="15" customHeight="1" x14ac:dyDescent="0.25">
      <c r="A55" s="147" t="str">
        <f t="shared" si="8"/>
        <v>EDS</v>
      </c>
      <c r="B55" s="99" t="s">
        <v>34</v>
      </c>
      <c r="C55" s="93">
        <v>15</v>
      </c>
      <c r="D55" s="91"/>
      <c r="E55" s="147" t="str">
        <f t="shared" si="7"/>
        <v>NV</v>
      </c>
      <c r="F55" s="148" t="str">
        <f>$E$9</f>
        <v>BEST MALE/FEMALE</v>
      </c>
      <c r="G55" s="93">
        <f>$G$9</f>
        <v>5</v>
      </c>
      <c r="P55" s="147" t="str">
        <f t="shared" si="9"/>
        <v>NV</v>
      </c>
      <c r="Q55" s="150" t="str">
        <f>$P$4</f>
        <v>BIG2/JUNIOR BIG2</v>
      </c>
      <c r="R55" s="93">
        <f>$R$4</f>
        <v>10</v>
      </c>
      <c r="AO55" s="147" t="str">
        <f>$A$6</f>
        <v>EDS</v>
      </c>
      <c r="AP55" s="150" t="str">
        <f>$AO$3</f>
        <v>BIS2</v>
      </c>
      <c r="AQ55" s="93">
        <f>$AT$3</f>
        <v>35</v>
      </c>
    </row>
    <row r="56" spans="1:43" ht="15" customHeight="1" x14ac:dyDescent="0.25">
      <c r="A56" s="147" t="str">
        <f t="shared" si="8"/>
        <v>EDS</v>
      </c>
      <c r="B56" s="99" t="s">
        <v>35</v>
      </c>
      <c r="C56" s="93">
        <v>10</v>
      </c>
      <c r="D56" s="91"/>
      <c r="E56" s="147" t="str">
        <f t="shared" si="7"/>
        <v>NV</v>
      </c>
      <c r="F56" s="148" t="str">
        <f>$E$10</f>
        <v>VÍŤAZ SK/MLADÝCH</v>
      </c>
      <c r="G56" s="93">
        <f>$G$10</f>
        <v>10</v>
      </c>
      <c r="P56" s="147" t="str">
        <f t="shared" si="9"/>
        <v>NV</v>
      </c>
      <c r="Q56" s="150" t="str">
        <f>$P$5</f>
        <v>BIG3/JUNIOR BIG3</v>
      </c>
      <c r="R56" s="93">
        <f>$R$5</f>
        <v>5</v>
      </c>
      <c r="AO56" s="147" t="str">
        <f>$A$6</f>
        <v>EDS</v>
      </c>
      <c r="AP56" s="150" t="str">
        <f>$AO$4</f>
        <v>BIS3</v>
      </c>
      <c r="AQ56" s="93">
        <f>$AT$4</f>
        <v>25</v>
      </c>
    </row>
    <row r="57" spans="1:43" ht="15" customHeight="1" thickBot="1" x14ac:dyDescent="0.3">
      <c r="A57" s="156" t="str">
        <f t="shared" si="8"/>
        <v>EDS</v>
      </c>
      <c r="B57" s="162" t="s">
        <v>36</v>
      </c>
      <c r="C57" s="158">
        <v>5</v>
      </c>
      <c r="D57" s="91"/>
      <c r="E57" s="147" t="str">
        <f t="shared" si="7"/>
        <v>NV</v>
      </c>
      <c r="F57" s="148" t="str">
        <f>$E$11</f>
        <v>WINNER</v>
      </c>
      <c r="G57" s="93">
        <f>$G$11</f>
        <v>10</v>
      </c>
      <c r="P57" s="147" t="str">
        <f t="shared" si="9"/>
        <v>NV</v>
      </c>
      <c r="Q57" s="150" t="str">
        <f>$P$6</f>
        <v>BIG4/JUNIOR BIG4</v>
      </c>
      <c r="R57" s="93">
        <f>$R$6</f>
        <v>3</v>
      </c>
      <c r="AO57" s="147" t="str">
        <f>$A$6</f>
        <v>EDS</v>
      </c>
      <c r="AP57" s="150" t="str">
        <f>$AO$5</f>
        <v>BIS4</v>
      </c>
      <c r="AQ57" s="93">
        <f>$AT$5</f>
        <v>1</v>
      </c>
    </row>
    <row r="58" spans="1:43" ht="15" customHeight="1" x14ac:dyDescent="0.25">
      <c r="A58" s="137" t="str">
        <f>$A$7</f>
        <v>WDS</v>
      </c>
      <c r="B58" s="96" t="s">
        <v>32</v>
      </c>
      <c r="C58" s="138">
        <v>50</v>
      </c>
      <c r="D58" s="91"/>
      <c r="E58" s="147" t="str">
        <f t="shared" si="7"/>
        <v>NV</v>
      </c>
      <c r="F58" s="148" t="str">
        <f>$E$12</f>
        <v>BOV</v>
      </c>
      <c r="G58" s="93">
        <f>$G$12</f>
        <v>5</v>
      </c>
      <c r="P58" s="147" t="str">
        <f t="shared" si="9"/>
        <v>NV</v>
      </c>
      <c r="Q58" s="150" t="str">
        <f>$P$7</f>
        <v>BIS1/JUNIOR BIS1</v>
      </c>
      <c r="R58" s="93">
        <f>$R$7</f>
        <v>30</v>
      </c>
      <c r="AO58" s="147" t="str">
        <f>$A$8</f>
        <v>CH of CH</v>
      </c>
      <c r="AP58" s="160" t="str">
        <f>$AO$2</f>
        <v>BIS1</v>
      </c>
      <c r="AQ58" s="161">
        <f>$AV$2</f>
        <v>25</v>
      </c>
    </row>
    <row r="59" spans="1:43" ht="15" customHeight="1" x14ac:dyDescent="0.25">
      <c r="A59" s="147" t="str">
        <f t="shared" ref="A59:A62" si="10">$A$7</f>
        <v>WDS</v>
      </c>
      <c r="B59" s="99" t="s">
        <v>33</v>
      </c>
      <c r="C59" s="93">
        <v>30</v>
      </c>
      <c r="D59" s="91"/>
      <c r="E59" s="147" t="str">
        <f t="shared" si="7"/>
        <v>NV</v>
      </c>
      <c r="F59" s="148" t="str">
        <f>$E$13</f>
        <v>BOH</v>
      </c>
      <c r="G59" s="93">
        <f>$G$13</f>
        <v>5</v>
      </c>
      <c r="P59" s="147" t="str">
        <f t="shared" si="9"/>
        <v>NV</v>
      </c>
      <c r="Q59" s="150" t="str">
        <f>$P$8</f>
        <v>BIS2/JUNIOR BIS2</v>
      </c>
      <c r="R59" s="93">
        <f>$R$8</f>
        <v>20</v>
      </c>
      <c r="AO59" s="147" t="str">
        <f>$A$8</f>
        <v>CH of CH</v>
      </c>
      <c r="AP59" s="150" t="str">
        <f>$AO$3</f>
        <v>BIS2</v>
      </c>
      <c r="AQ59" s="161">
        <f>$AV$3</f>
        <v>20</v>
      </c>
    </row>
    <row r="60" spans="1:43" ht="15" customHeight="1" x14ac:dyDescent="0.25">
      <c r="A60" s="147" t="str">
        <f t="shared" si="10"/>
        <v>WDS</v>
      </c>
      <c r="B60" s="99" t="s">
        <v>34</v>
      </c>
      <c r="C60" s="93">
        <v>20</v>
      </c>
      <c r="D60" s="91"/>
      <c r="E60" s="147" t="str">
        <f t="shared" si="7"/>
        <v>NV</v>
      </c>
      <c r="F60" s="148" t="str">
        <f>$E$14</f>
        <v>BOB</v>
      </c>
      <c r="G60" s="93">
        <f>$G$14</f>
        <v>5</v>
      </c>
      <c r="P60" s="147" t="str">
        <f t="shared" si="9"/>
        <v>NV</v>
      </c>
      <c r="Q60" s="150" t="str">
        <f>$P$9</f>
        <v>BIS3/JUNIOR BIS3</v>
      </c>
      <c r="R60" s="93">
        <f>$R$9</f>
        <v>10</v>
      </c>
      <c r="AO60" s="147" t="str">
        <f>$A$8</f>
        <v>CH of CH</v>
      </c>
      <c r="AP60" s="150" t="str">
        <f>$AO$4</f>
        <v>BIS3</v>
      </c>
      <c r="AQ60" s="161">
        <f>$AV$4</f>
        <v>15</v>
      </c>
    </row>
    <row r="61" spans="1:43" ht="15" customHeight="1" thickBot="1" x14ac:dyDescent="0.3">
      <c r="A61" s="147" t="str">
        <f t="shared" si="10"/>
        <v>WDS</v>
      </c>
      <c r="B61" s="99" t="s">
        <v>35</v>
      </c>
      <c r="C61" s="93">
        <v>15</v>
      </c>
      <c r="D61" s="91"/>
      <c r="E61" s="147" t="str">
        <f t="shared" si="7"/>
        <v>NV</v>
      </c>
      <c r="F61" s="148" t="str">
        <f>$E$15</f>
        <v>BOS</v>
      </c>
      <c r="G61" s="93">
        <f>$G$15</f>
        <v>3</v>
      </c>
      <c r="P61" s="147" t="str">
        <f t="shared" si="9"/>
        <v>NV</v>
      </c>
      <c r="Q61" s="150" t="str">
        <f>$P$10</f>
        <v>BIG1/VET.ČEST.DOR.ML. DORAST</v>
      </c>
      <c r="R61" s="93">
        <f>$R$10</f>
        <v>0</v>
      </c>
      <c r="AO61" s="147" t="str">
        <f>$A$8</f>
        <v>CH of CH</v>
      </c>
      <c r="AP61" s="150" t="str">
        <f>$AO$5</f>
        <v>BIS4</v>
      </c>
      <c r="AQ61" s="161">
        <f>$AV$5</f>
        <v>1</v>
      </c>
    </row>
    <row r="62" spans="1:43" ht="15" customHeight="1" thickBot="1" x14ac:dyDescent="0.3">
      <c r="A62" s="156" t="str">
        <f t="shared" si="10"/>
        <v>WDS</v>
      </c>
      <c r="B62" s="162" t="s">
        <v>36</v>
      </c>
      <c r="C62" s="158">
        <v>5</v>
      </c>
      <c r="D62" s="91"/>
      <c r="E62" s="147" t="str">
        <f t="shared" si="7"/>
        <v>NV</v>
      </c>
      <c r="F62" s="148" t="str">
        <f>$E$16</f>
        <v>BOJ/BOB)</v>
      </c>
      <c r="G62" s="93">
        <f>$G$16</f>
        <v>5</v>
      </c>
      <c r="P62" s="147" t="str">
        <f t="shared" si="9"/>
        <v>NV</v>
      </c>
      <c r="Q62" s="150" t="str">
        <f>$P$11</f>
        <v>BIG2/VET.ČEST.DOR.ML. DORAST</v>
      </c>
      <c r="R62" s="93">
        <f>$R$11</f>
        <v>0</v>
      </c>
      <c r="AO62" s="137" t="str">
        <f>$A$9</f>
        <v>Cruft´s</v>
      </c>
      <c r="AP62" s="144" t="str">
        <f>$AO$2</f>
        <v>BIS1</v>
      </c>
      <c r="AQ62" s="138">
        <f>$AW$2</f>
        <v>55</v>
      </c>
    </row>
    <row r="63" spans="1:43" ht="15" customHeight="1" x14ac:dyDescent="0.25">
      <c r="A63" s="137" t="str">
        <f>$A$9</f>
        <v>Cruft´s</v>
      </c>
      <c r="B63" s="96" t="s">
        <v>32</v>
      </c>
      <c r="C63" s="138">
        <v>50</v>
      </c>
      <c r="D63" s="91"/>
      <c r="E63" s="147" t="str">
        <f t="shared" si="7"/>
        <v>NV</v>
      </c>
      <c r="F63" s="148" t="str">
        <f>$E$17</f>
        <v>PUPPY BOB/MINOR</v>
      </c>
      <c r="G63" s="93">
        <f>$G$17</f>
        <v>5</v>
      </c>
      <c r="P63" s="147" t="str">
        <f t="shared" si="9"/>
        <v>NV</v>
      </c>
      <c r="Q63" s="150" t="str">
        <f>$P$12</f>
        <v>BIG3/VET.ČEST.DOR.ML. DORAST</v>
      </c>
      <c r="R63" s="93">
        <f>$R$12</f>
        <v>0</v>
      </c>
      <c r="AO63" s="147" t="str">
        <f>$A$9</f>
        <v>Cruft´s</v>
      </c>
      <c r="AP63" s="150" t="str">
        <f>$AO$3</f>
        <v>BIS2</v>
      </c>
      <c r="AQ63" s="93">
        <f>$AW$3</f>
        <v>45</v>
      </c>
    </row>
    <row r="64" spans="1:43" ht="15" customHeight="1" x14ac:dyDescent="0.25">
      <c r="A64" s="147" t="str">
        <f>$A$9</f>
        <v>Cruft´s</v>
      </c>
      <c r="B64" s="99" t="s">
        <v>33</v>
      </c>
      <c r="C64" s="93">
        <v>30</v>
      </c>
      <c r="D64" s="91"/>
      <c r="E64" s="147" t="str">
        <f t="shared" si="7"/>
        <v>NV</v>
      </c>
      <c r="F64" s="148" t="str">
        <f>$E$18</f>
        <v>KLUB VÍŤAZ/MLADÝCH</v>
      </c>
      <c r="G64" s="93">
        <f>$G$18</f>
        <v>0</v>
      </c>
      <c r="P64" s="147" t="str">
        <f t="shared" si="9"/>
        <v>NV</v>
      </c>
      <c r="Q64" s="150" t="str">
        <f>$P$13</f>
        <v>BIG4/VET.ČEST.DOR.ML. DORAST</v>
      </c>
      <c r="R64" s="93">
        <f>$R$13</f>
        <v>0</v>
      </c>
      <c r="AO64" s="147" t="str">
        <f>$A$9</f>
        <v>Cruft´s</v>
      </c>
      <c r="AP64" s="150" t="str">
        <f>$AO$4</f>
        <v>BIS3</v>
      </c>
      <c r="AQ64" s="93">
        <f>$AW$4</f>
        <v>35</v>
      </c>
    </row>
    <row r="65" spans="1:43" ht="15" customHeight="1" thickBot="1" x14ac:dyDescent="0.3">
      <c r="A65" s="147" t="str">
        <f>$A$9</f>
        <v>Cruft´s</v>
      </c>
      <c r="B65" s="99" t="s">
        <v>34</v>
      </c>
      <c r="C65" s="93">
        <v>20</v>
      </c>
      <c r="D65" s="91"/>
      <c r="E65" s="151" t="str">
        <f t="shared" si="7"/>
        <v>NV</v>
      </c>
      <c r="F65" s="154" t="str">
        <f>$E$19</f>
        <v>ŠPEC.VÍŤAZ/MLADÝCH</v>
      </c>
      <c r="G65" s="107">
        <f>$G$19</f>
        <v>0</v>
      </c>
      <c r="P65" s="147" t="str">
        <f t="shared" si="9"/>
        <v>NV</v>
      </c>
      <c r="Q65" s="150" t="str">
        <f>$P$14</f>
        <v>BIS1/VET.ČEST.DOR.ML. DORAST</v>
      </c>
      <c r="R65" s="93">
        <f>$R$14</f>
        <v>20</v>
      </c>
      <c r="AO65" s="147" t="str">
        <f>$A$9</f>
        <v>Cruft´s</v>
      </c>
      <c r="AP65" s="150" t="str">
        <f>$AO$5</f>
        <v>BIS4</v>
      </c>
      <c r="AQ65" s="93">
        <f>$AW$5</f>
        <v>1</v>
      </c>
    </row>
    <row r="66" spans="1:43" ht="15" customHeight="1" x14ac:dyDescent="0.25">
      <c r="A66" s="147" t="str">
        <f>$A$9</f>
        <v>Cruft´s</v>
      </c>
      <c r="B66" s="99" t="s">
        <v>35</v>
      </c>
      <c r="C66" s="93">
        <v>15</v>
      </c>
      <c r="D66" s="91"/>
      <c r="E66" s="147" t="str">
        <f>$A$4</f>
        <v>MV</v>
      </c>
      <c r="F66" s="140" t="str">
        <f>$E$2</f>
        <v>CAC/CAJC</v>
      </c>
      <c r="G66" s="93">
        <f>$H$2</f>
        <v>10</v>
      </c>
      <c r="P66" s="147" t="str">
        <f t="shared" si="9"/>
        <v>NV</v>
      </c>
      <c r="Q66" s="150" t="str">
        <f>$P$15</f>
        <v>BIS2/VET.ČEST.DOR.ML. DORAST</v>
      </c>
      <c r="R66" s="93">
        <f>$R$15</f>
        <v>15</v>
      </c>
    </row>
    <row r="67" spans="1:43" ht="15" customHeight="1" thickBot="1" x14ac:dyDescent="0.3">
      <c r="A67" s="151" t="str">
        <f>$A$9</f>
        <v>Cruft´s</v>
      </c>
      <c r="B67" s="102" t="s">
        <v>36</v>
      </c>
      <c r="C67" s="107">
        <v>5</v>
      </c>
      <c r="D67" s="91"/>
      <c r="E67" s="147" t="str">
        <f t="shared" ref="E67:E83" si="11">$A$4</f>
        <v>MV</v>
      </c>
      <c r="F67" s="148" t="str">
        <f>$E$3</f>
        <v>RES CAC</v>
      </c>
      <c r="G67" s="93">
        <f>$H$3</f>
        <v>5</v>
      </c>
      <c r="P67" s="147" t="str">
        <f t="shared" si="9"/>
        <v>NV</v>
      </c>
      <c r="Q67" s="150" t="str">
        <f>$P$16</f>
        <v>BIS3/VET.ČEST.DOR.ML. DORAST</v>
      </c>
      <c r="R67" s="93">
        <f>$R$16</f>
        <v>10</v>
      </c>
    </row>
    <row r="68" spans="1:43" ht="15" customHeight="1" x14ac:dyDescent="0.25">
      <c r="A68" s="137" t="str">
        <f>$A$8</f>
        <v>CH of CH</v>
      </c>
      <c r="B68" s="96" t="s">
        <v>32</v>
      </c>
      <c r="C68" s="138">
        <v>10</v>
      </c>
      <c r="D68" s="91"/>
      <c r="E68" s="147" t="str">
        <f t="shared" si="11"/>
        <v>MV</v>
      </c>
      <c r="F68" s="148" t="str">
        <f>$E$4</f>
        <v>CACIB</v>
      </c>
      <c r="G68" s="93">
        <f>$H$4</f>
        <v>15</v>
      </c>
      <c r="P68" s="147" t="str">
        <f t="shared" si="9"/>
        <v>NV</v>
      </c>
      <c r="Q68" s="150" t="str">
        <f>$P$17</f>
        <v>VÝSTAVA ŠAMPIÓN ŠAMP 1.MIESTO</v>
      </c>
      <c r="R68" s="93">
        <f>$R$17</f>
        <v>0</v>
      </c>
    </row>
    <row r="69" spans="1:43" ht="15" customHeight="1" x14ac:dyDescent="0.25">
      <c r="A69" s="147" t="str">
        <f>$A$8</f>
        <v>CH of CH</v>
      </c>
      <c r="B69" s="99" t="s">
        <v>33</v>
      </c>
      <c r="C69" s="93">
        <v>8</v>
      </c>
      <c r="D69" s="91"/>
      <c r="E69" s="147" t="str">
        <f t="shared" si="11"/>
        <v>MV</v>
      </c>
      <c r="F69" s="148" t="str">
        <f>$E$5</f>
        <v>J.CACIB/V.CACIB</v>
      </c>
      <c r="G69" s="93">
        <f>$H$5</f>
        <v>5</v>
      </c>
      <c r="P69" s="147" t="str">
        <f t="shared" si="9"/>
        <v>NV</v>
      </c>
      <c r="Q69" s="150" t="str">
        <f>$P$18</f>
        <v>VÝSTAVA ŠAMPIÓN ŠAMP 2.MIESTO</v>
      </c>
      <c r="R69" s="93">
        <f>$R$18</f>
        <v>0</v>
      </c>
    </row>
    <row r="70" spans="1:43" ht="15" customHeight="1" x14ac:dyDescent="0.25">
      <c r="A70" s="147" t="str">
        <f>$A$8</f>
        <v>CH of CH</v>
      </c>
      <c r="B70" s="99" t="s">
        <v>34</v>
      </c>
      <c r="C70" s="93">
        <v>6</v>
      </c>
      <c r="D70" s="91"/>
      <c r="E70" s="147" t="str">
        <f t="shared" si="11"/>
        <v>MV</v>
      </c>
      <c r="F70" s="148" t="str">
        <f>$E$6</f>
        <v>RES CACIB</v>
      </c>
      <c r="G70" s="93">
        <f>$H$6</f>
        <v>10</v>
      </c>
      <c r="P70" s="147" t="str">
        <f t="shared" si="9"/>
        <v>NV</v>
      </c>
      <c r="Q70" s="150" t="str">
        <f>$P$19</f>
        <v>VÝSTAVA ŠAMPIÓN ŠAMP 3.MIESTO</v>
      </c>
      <c r="R70" s="93">
        <f>$R$19</f>
        <v>0</v>
      </c>
    </row>
    <row r="71" spans="1:43" ht="15" customHeight="1" x14ac:dyDescent="0.25">
      <c r="A71" s="147" t="str">
        <f>$A$8</f>
        <v>CH of CH</v>
      </c>
      <c r="B71" s="99" t="s">
        <v>35</v>
      </c>
      <c r="C71" s="93">
        <v>4</v>
      </c>
      <c r="D71" s="91"/>
      <c r="E71" s="147" t="str">
        <f t="shared" si="11"/>
        <v>MV</v>
      </c>
      <c r="F71" s="148" t="str">
        <f>$E$7</f>
        <v>CRUST´S NOM</v>
      </c>
      <c r="G71" s="93">
        <f>$H$7</f>
        <v>10</v>
      </c>
      <c r="P71" s="147" t="str">
        <f t="shared" si="9"/>
        <v>NV</v>
      </c>
      <c r="Q71" s="150" t="str">
        <f>$P$20</f>
        <v>EURÓPSKY VÍŤAZ/MLADÝCH/VETERÁNOV</v>
      </c>
      <c r="R71" s="93">
        <f>$R$20</f>
        <v>0</v>
      </c>
    </row>
    <row r="72" spans="1:43" ht="15" customHeight="1" thickBot="1" x14ac:dyDescent="0.3">
      <c r="A72" s="151" t="str">
        <f>$A$8</f>
        <v>CH of CH</v>
      </c>
      <c r="B72" s="102" t="s">
        <v>36</v>
      </c>
      <c r="C72" s="107">
        <v>1</v>
      </c>
      <c r="D72" s="91"/>
      <c r="E72" s="147" t="str">
        <f t="shared" si="11"/>
        <v>MV</v>
      </c>
      <c r="F72" s="148" t="str">
        <f>$E$8</f>
        <v>DERBY VÍŤAZ</v>
      </c>
      <c r="G72" s="93">
        <f>$H$8</f>
        <v>10</v>
      </c>
      <c r="P72" s="156" t="str">
        <f t="shared" si="9"/>
        <v>NV</v>
      </c>
      <c r="Q72" s="157" t="str">
        <f>$P$24</f>
        <v>SVETOVÝ VÍŤAZ/MLADÝCH/VETERÁNOV</v>
      </c>
      <c r="R72" s="158">
        <f>$R$24</f>
        <v>0</v>
      </c>
    </row>
    <row r="73" spans="1:43" ht="15" customHeight="1" x14ac:dyDescent="0.25">
      <c r="A73" s="108"/>
      <c r="B73" s="163"/>
      <c r="C73" s="91"/>
      <c r="D73" s="91"/>
      <c r="E73" s="147" t="str">
        <f t="shared" si="11"/>
        <v>MV</v>
      </c>
      <c r="F73" s="148" t="str">
        <f>$E$9</f>
        <v>BEST MALE/FEMALE</v>
      </c>
      <c r="G73" s="93">
        <f>$H$9</f>
        <v>10</v>
      </c>
      <c r="P73" s="137" t="str">
        <f>$A$4</f>
        <v>MV</v>
      </c>
      <c r="Q73" s="144" t="str">
        <f>$P$2</f>
        <v>BISS ML.DORAST/DORAST</v>
      </c>
      <c r="R73" s="138">
        <f>$S$2</f>
        <v>0</v>
      </c>
    </row>
    <row r="74" spans="1:43" ht="15" customHeight="1" x14ac:dyDescent="0.25">
      <c r="A74" s="108"/>
      <c r="B74" s="163"/>
      <c r="C74" s="91"/>
      <c r="D74" s="91"/>
      <c r="E74" s="147" t="str">
        <f t="shared" si="11"/>
        <v>MV</v>
      </c>
      <c r="F74" s="148" t="str">
        <f>$E$10</f>
        <v>VÍŤAZ SK/MLADÝCH</v>
      </c>
      <c r="G74" s="93">
        <f>$H$10</f>
        <v>0</v>
      </c>
      <c r="P74" s="147" t="str">
        <f t="shared" ref="P74:P92" si="12">$A$4</f>
        <v>MV</v>
      </c>
      <c r="Q74" s="150" t="str">
        <f>$P$3</f>
        <v>BIG1/JUNIOR BIG1</v>
      </c>
      <c r="R74" s="93">
        <f>$S$3</f>
        <v>30</v>
      </c>
    </row>
    <row r="75" spans="1:43" ht="15" customHeight="1" x14ac:dyDescent="0.25">
      <c r="A75" s="108"/>
      <c r="B75" s="163"/>
      <c r="C75" s="91"/>
      <c r="D75" s="91"/>
      <c r="E75" s="147" t="str">
        <f>$A$4</f>
        <v>MV</v>
      </c>
      <c r="F75" s="148" t="str">
        <f>$E$11</f>
        <v>WINNER</v>
      </c>
      <c r="G75" s="93">
        <f>$H$11</f>
        <v>10</v>
      </c>
      <c r="P75" s="147" t="str">
        <f t="shared" si="12"/>
        <v>MV</v>
      </c>
      <c r="Q75" s="150" t="str">
        <f>$P$4</f>
        <v>BIG2/JUNIOR BIG2</v>
      </c>
      <c r="R75" s="93">
        <f>$S$4</f>
        <v>20</v>
      </c>
    </row>
    <row r="76" spans="1:43" ht="15" customHeight="1" x14ac:dyDescent="0.25">
      <c r="A76" s="108"/>
      <c r="B76" s="163"/>
      <c r="C76" s="91"/>
      <c r="D76" s="91"/>
      <c r="E76" s="147" t="str">
        <f t="shared" si="11"/>
        <v>MV</v>
      </c>
      <c r="F76" s="148" t="str">
        <f>$E$12</f>
        <v>BOV</v>
      </c>
      <c r="G76" s="93">
        <f>$H$12</f>
        <v>10</v>
      </c>
      <c r="P76" s="147" t="str">
        <f t="shared" si="12"/>
        <v>MV</v>
      </c>
      <c r="Q76" s="150" t="str">
        <f>$P$5</f>
        <v>BIG3/JUNIOR BIG3</v>
      </c>
      <c r="R76" s="93">
        <f>$S$5</f>
        <v>10</v>
      </c>
    </row>
    <row r="77" spans="1:43" ht="15" customHeight="1" x14ac:dyDescent="0.25">
      <c r="A77" s="108"/>
      <c r="B77" s="163"/>
      <c r="C77" s="91"/>
      <c r="D77" s="91"/>
      <c r="E77" s="147" t="str">
        <f t="shared" si="11"/>
        <v>MV</v>
      </c>
      <c r="F77" s="148" t="str">
        <f>$E$13</f>
        <v>BOH</v>
      </c>
      <c r="G77" s="93">
        <f>$H$13</f>
        <v>10</v>
      </c>
      <c r="P77" s="147" t="str">
        <f t="shared" si="12"/>
        <v>MV</v>
      </c>
      <c r="Q77" s="150" t="str">
        <f>$P$6</f>
        <v>BIG4/JUNIOR BIG4</v>
      </c>
      <c r="R77" s="93">
        <f>$S$6</f>
        <v>5</v>
      </c>
    </row>
    <row r="78" spans="1:43" ht="15" customHeight="1" x14ac:dyDescent="0.25">
      <c r="A78" s="108"/>
      <c r="B78" s="163"/>
      <c r="C78" s="91"/>
      <c r="D78" s="91"/>
      <c r="E78" s="147" t="str">
        <f t="shared" si="11"/>
        <v>MV</v>
      </c>
      <c r="F78" s="148" t="str">
        <f>$E$14</f>
        <v>BOB</v>
      </c>
      <c r="G78" s="93">
        <f>$H$14</f>
        <v>10</v>
      </c>
      <c r="P78" s="147" t="str">
        <f t="shared" si="12"/>
        <v>MV</v>
      </c>
      <c r="Q78" s="150" t="str">
        <f>$P$7</f>
        <v>BIS1/JUNIOR BIS1</v>
      </c>
      <c r="R78" s="93">
        <f>$S$7</f>
        <v>40</v>
      </c>
    </row>
    <row r="79" spans="1:43" ht="15" customHeight="1" x14ac:dyDescent="0.25">
      <c r="A79" s="108"/>
      <c r="B79" s="163"/>
      <c r="C79" s="91"/>
      <c r="D79" s="91"/>
      <c r="E79" s="147" t="str">
        <f t="shared" si="11"/>
        <v>MV</v>
      </c>
      <c r="F79" s="148" t="str">
        <f>$E$15</f>
        <v>BOS</v>
      </c>
      <c r="G79" s="93">
        <f>$H$15</f>
        <v>8</v>
      </c>
      <c r="P79" s="147" t="str">
        <f t="shared" si="12"/>
        <v>MV</v>
      </c>
      <c r="Q79" s="150" t="str">
        <f>$P$8</f>
        <v>BIS2/JUNIOR BIS2</v>
      </c>
      <c r="R79" s="93">
        <f>$S$8</f>
        <v>30</v>
      </c>
    </row>
    <row r="80" spans="1:43" ht="15" customHeight="1" x14ac:dyDescent="0.25">
      <c r="A80" s="108"/>
      <c r="B80" s="163"/>
      <c r="C80" s="91"/>
      <c r="D80" s="91"/>
      <c r="E80" s="147" t="str">
        <f t="shared" si="11"/>
        <v>MV</v>
      </c>
      <c r="F80" s="148" t="str">
        <f>$E$16</f>
        <v>BOJ/BOB)</v>
      </c>
      <c r="G80" s="93">
        <f>$H$16</f>
        <v>10</v>
      </c>
      <c r="P80" s="147" t="str">
        <f t="shared" si="12"/>
        <v>MV</v>
      </c>
      <c r="Q80" s="150" t="str">
        <f>$P$9</f>
        <v>BIS3/JUNIOR BIS3</v>
      </c>
      <c r="R80" s="93">
        <f>$S$9</f>
        <v>20</v>
      </c>
    </row>
    <row r="81" spans="1:18" ht="15" customHeight="1" x14ac:dyDescent="0.25">
      <c r="A81" s="108"/>
      <c r="B81" s="163"/>
      <c r="C81" s="91"/>
      <c r="D81" s="91"/>
      <c r="E81" s="147" t="str">
        <f t="shared" si="11"/>
        <v>MV</v>
      </c>
      <c r="F81" s="148" t="str">
        <f>$E$17</f>
        <v>PUPPY BOB/MINOR</v>
      </c>
      <c r="G81" s="93">
        <f>$H$17</f>
        <v>10</v>
      </c>
      <c r="P81" s="147" t="str">
        <f t="shared" si="12"/>
        <v>MV</v>
      </c>
      <c r="Q81" s="150" t="str">
        <f>$P$10</f>
        <v>BIG1/VET.ČEST.DOR.ML. DORAST</v>
      </c>
      <c r="R81" s="93">
        <f>$S$10</f>
        <v>15</v>
      </c>
    </row>
    <row r="82" spans="1:18" ht="15" customHeight="1" x14ac:dyDescent="0.25">
      <c r="A82" s="108"/>
      <c r="B82" s="163"/>
      <c r="C82" s="91"/>
      <c r="D82" s="91"/>
      <c r="E82" s="147" t="str">
        <f t="shared" si="11"/>
        <v>MV</v>
      </c>
      <c r="F82" s="148" t="str">
        <f>$E$18</f>
        <v>KLUB VÍŤAZ/MLADÝCH</v>
      </c>
      <c r="G82" s="93">
        <f>$H$18</f>
        <v>0</v>
      </c>
      <c r="P82" s="147" t="str">
        <f t="shared" si="12"/>
        <v>MV</v>
      </c>
      <c r="Q82" s="150" t="str">
        <f>$P$11</f>
        <v>BIG2/VET.ČEST.DOR.ML. DORAST</v>
      </c>
      <c r="R82" s="93">
        <f>$S$11</f>
        <v>10</v>
      </c>
    </row>
    <row r="83" spans="1:18" ht="15" customHeight="1" thickBot="1" x14ac:dyDescent="0.3">
      <c r="A83" s="108"/>
      <c r="B83" s="163"/>
      <c r="C83" s="91"/>
      <c r="E83" s="151" t="str">
        <f t="shared" si="11"/>
        <v>MV</v>
      </c>
      <c r="F83" s="154" t="str">
        <f>$E$19</f>
        <v>ŠPEC.VÍŤAZ/MLADÝCH</v>
      </c>
      <c r="G83" s="107">
        <f>$H$19</f>
        <v>0</v>
      </c>
      <c r="P83" s="147" t="str">
        <f t="shared" si="12"/>
        <v>MV</v>
      </c>
      <c r="Q83" s="150" t="str">
        <f>$P$12</f>
        <v>BIG3/VET.ČEST.DOR.ML. DORAST</v>
      </c>
      <c r="R83" s="93">
        <f>$S$12</f>
        <v>5</v>
      </c>
    </row>
    <row r="84" spans="1:18" ht="15" customHeight="1" x14ac:dyDescent="0.25">
      <c r="A84" s="108"/>
      <c r="B84" s="163"/>
      <c r="C84" s="91"/>
      <c r="E84" s="147" t="str">
        <f>$A$5</f>
        <v>Klub/Špec</v>
      </c>
      <c r="F84" s="140" t="str">
        <f>$E$2</f>
        <v>CAC/CAJC</v>
      </c>
      <c r="G84" s="93">
        <f>$I$2</f>
        <v>20</v>
      </c>
      <c r="P84" s="147" t="str">
        <f t="shared" si="12"/>
        <v>MV</v>
      </c>
      <c r="Q84" s="150" t="str">
        <f>$P$13</f>
        <v>BIG4/VET.ČEST.DOR.ML. DORAST</v>
      </c>
      <c r="R84" s="93">
        <f>$S$13</f>
        <v>3</v>
      </c>
    </row>
    <row r="85" spans="1:18" ht="15" customHeight="1" x14ac:dyDescent="0.25">
      <c r="A85" s="108"/>
      <c r="B85" s="163"/>
      <c r="C85" s="91"/>
      <c r="E85" s="147" t="str">
        <f t="shared" ref="E85:E99" si="13">$A$5</f>
        <v>Klub/Špec</v>
      </c>
      <c r="F85" s="148" t="str">
        <f>$E$3</f>
        <v>RES CAC</v>
      </c>
      <c r="G85" s="93">
        <f>$I$3</f>
        <v>10</v>
      </c>
      <c r="P85" s="147" t="str">
        <f t="shared" si="12"/>
        <v>MV</v>
      </c>
      <c r="Q85" s="150" t="str">
        <f>$P$14</f>
        <v>BIS1/VET.ČEST.DOR.ML. DORAST</v>
      </c>
      <c r="R85" s="93">
        <f>$S$14</f>
        <v>30</v>
      </c>
    </row>
    <row r="86" spans="1:18" ht="15" customHeight="1" x14ac:dyDescent="0.25">
      <c r="A86" s="108"/>
      <c r="B86" s="163"/>
      <c r="C86" s="91"/>
      <c r="E86" s="147" t="str">
        <f t="shared" si="13"/>
        <v>Klub/Špec</v>
      </c>
      <c r="F86" s="148" t="str">
        <f>$E$4</f>
        <v>CACIB</v>
      </c>
      <c r="G86" s="93">
        <f>$I$4</f>
        <v>0</v>
      </c>
      <c r="P86" s="147" t="str">
        <f t="shared" si="12"/>
        <v>MV</v>
      </c>
      <c r="Q86" s="150" t="str">
        <f>$P$15</f>
        <v>BIS2/VET.ČEST.DOR.ML. DORAST</v>
      </c>
      <c r="R86" s="93">
        <f>$S$15</f>
        <v>20</v>
      </c>
    </row>
    <row r="87" spans="1:18" ht="15" customHeight="1" x14ac:dyDescent="0.25">
      <c r="A87" s="108"/>
      <c r="B87" s="163"/>
      <c r="C87" s="91"/>
      <c r="E87" s="147" t="str">
        <f t="shared" si="13"/>
        <v>Klub/Špec</v>
      </c>
      <c r="F87" s="148" t="str">
        <f>$E$6</f>
        <v>RES CACIB</v>
      </c>
      <c r="G87" s="93">
        <f>$I$6</f>
        <v>0</v>
      </c>
      <c r="P87" s="147" t="str">
        <f t="shared" si="12"/>
        <v>MV</v>
      </c>
      <c r="Q87" s="150" t="str">
        <f>$P$16</f>
        <v>BIS3/VET.ČEST.DOR.ML. DORAST</v>
      </c>
      <c r="R87" s="93">
        <f>$S$16</f>
        <v>15</v>
      </c>
    </row>
    <row r="88" spans="1:18" ht="15" customHeight="1" x14ac:dyDescent="0.25">
      <c r="A88" s="108"/>
      <c r="B88" s="163"/>
      <c r="C88" s="91"/>
      <c r="E88" s="147" t="str">
        <f t="shared" si="13"/>
        <v>Klub/Špec</v>
      </c>
      <c r="F88" s="148" t="str">
        <f>$E$7</f>
        <v>CRUST´S NOM</v>
      </c>
      <c r="G88" s="93">
        <f>$I$7</f>
        <v>0</v>
      </c>
      <c r="P88" s="147" t="str">
        <f t="shared" si="12"/>
        <v>MV</v>
      </c>
      <c r="Q88" s="150" t="str">
        <f>$P$17</f>
        <v>VÝSTAVA ŠAMPIÓN ŠAMP 1.MIESTO</v>
      </c>
      <c r="R88" s="93">
        <f>$S$17</f>
        <v>40</v>
      </c>
    </row>
    <row r="89" spans="1:18" ht="15" customHeight="1" x14ac:dyDescent="0.25">
      <c r="E89" s="147" t="str">
        <f t="shared" si="13"/>
        <v>Klub/Špec</v>
      </c>
      <c r="F89" s="148" t="str">
        <f>$E$8</f>
        <v>DERBY VÍŤAZ</v>
      </c>
      <c r="G89" s="93">
        <f>$I$8</f>
        <v>0</v>
      </c>
      <c r="P89" s="147" t="str">
        <f t="shared" si="12"/>
        <v>MV</v>
      </c>
      <c r="Q89" s="150" t="str">
        <f>$P$18</f>
        <v>VÝSTAVA ŠAMPIÓN ŠAMP 2.MIESTO</v>
      </c>
      <c r="R89" s="93">
        <f>$S$18</f>
        <v>30</v>
      </c>
    </row>
    <row r="90" spans="1:18" ht="15" customHeight="1" x14ac:dyDescent="0.25">
      <c r="E90" s="147" t="str">
        <f t="shared" si="13"/>
        <v>Klub/Špec</v>
      </c>
      <c r="F90" s="148" t="str">
        <f>$E$9</f>
        <v>BEST MALE/FEMALE</v>
      </c>
      <c r="G90" s="93">
        <f>$I$9</f>
        <v>0</v>
      </c>
      <c r="P90" s="147" t="str">
        <f t="shared" si="12"/>
        <v>MV</v>
      </c>
      <c r="Q90" s="150" t="str">
        <f>$P$19</f>
        <v>VÝSTAVA ŠAMPIÓN ŠAMP 3.MIESTO</v>
      </c>
      <c r="R90" s="93">
        <f>$S$19</f>
        <v>20</v>
      </c>
    </row>
    <row r="91" spans="1:18" ht="15" customHeight="1" x14ac:dyDescent="0.25">
      <c r="E91" s="147" t="str">
        <f t="shared" si="13"/>
        <v>Klub/Špec</v>
      </c>
      <c r="F91" s="148" t="str">
        <f>$E$10</f>
        <v>VÍŤAZ SK/MLADÝCH</v>
      </c>
      <c r="G91" s="93">
        <f>$I$10</f>
        <v>0</v>
      </c>
      <c r="P91" s="147" t="str">
        <f t="shared" si="12"/>
        <v>MV</v>
      </c>
      <c r="Q91" s="150" t="str">
        <f>$P$20</f>
        <v>EURÓPSKY VÍŤAZ/MLADÝCH/VETERÁNOV</v>
      </c>
      <c r="R91" s="93">
        <f>$S$20</f>
        <v>0</v>
      </c>
    </row>
    <row r="92" spans="1:18" ht="15" customHeight="1" thickBot="1" x14ac:dyDescent="0.3">
      <c r="E92" s="147" t="str">
        <f t="shared" si="13"/>
        <v>Klub/Špec</v>
      </c>
      <c r="F92" s="148" t="str">
        <f>$E$12</f>
        <v>BOV</v>
      </c>
      <c r="G92" s="93">
        <f>$I$12</f>
        <v>20</v>
      </c>
      <c r="P92" s="151" t="str">
        <f t="shared" si="12"/>
        <v>MV</v>
      </c>
      <c r="Q92" s="159" t="str">
        <f>$P$24</f>
        <v>SVETOVÝ VÍŤAZ/MLADÝCH/VETERÁNOV</v>
      </c>
      <c r="R92" s="107">
        <f>$S$24</f>
        <v>0</v>
      </c>
    </row>
    <row r="93" spans="1:18" ht="15" customHeight="1" x14ac:dyDescent="0.25">
      <c r="E93" s="147" t="str">
        <f t="shared" si="13"/>
        <v>Klub/Špec</v>
      </c>
      <c r="F93" s="148" t="str">
        <f>$E$13</f>
        <v>BOH</v>
      </c>
      <c r="G93" s="93">
        <f>$I$13</f>
        <v>20</v>
      </c>
      <c r="P93" s="137" t="str">
        <f>$A$5</f>
        <v>Klub/Špec</v>
      </c>
      <c r="Q93" s="144" t="str">
        <f>$P$2</f>
        <v>BISS ML.DORAST/DORAST</v>
      </c>
      <c r="R93" s="138">
        <f>$T$2</f>
        <v>10</v>
      </c>
    </row>
    <row r="94" spans="1:18" ht="15" customHeight="1" x14ac:dyDescent="0.25">
      <c r="E94" s="147" t="str">
        <f t="shared" si="13"/>
        <v>Klub/Špec</v>
      </c>
      <c r="F94" s="148" t="str">
        <f>$E$14</f>
        <v>BOB</v>
      </c>
      <c r="G94" s="93">
        <f>$I$14</f>
        <v>30</v>
      </c>
      <c r="P94" s="147" t="str">
        <f t="shared" ref="P94:P112" si="14">$A$5</f>
        <v>Klub/Špec</v>
      </c>
      <c r="Q94" s="150" t="str">
        <f>$P$3</f>
        <v>BIG1/JUNIOR BIG1</v>
      </c>
      <c r="R94" s="93">
        <f>$T$3</f>
        <v>0</v>
      </c>
    </row>
    <row r="95" spans="1:18" ht="15" customHeight="1" x14ac:dyDescent="0.25">
      <c r="E95" s="147" t="str">
        <f t="shared" si="13"/>
        <v>Klub/Špec</v>
      </c>
      <c r="F95" s="148" t="str">
        <f>$E$15</f>
        <v>BOS</v>
      </c>
      <c r="G95" s="93">
        <f>$I$15</f>
        <v>20</v>
      </c>
      <c r="P95" s="147" t="str">
        <f t="shared" si="14"/>
        <v>Klub/Špec</v>
      </c>
      <c r="Q95" s="150" t="str">
        <f>$P$4</f>
        <v>BIG2/JUNIOR BIG2</v>
      </c>
      <c r="R95" s="93">
        <f>$T$4</f>
        <v>0</v>
      </c>
    </row>
    <row r="96" spans="1:18" ht="15" customHeight="1" x14ac:dyDescent="0.25">
      <c r="E96" s="147" t="str">
        <f t="shared" si="13"/>
        <v>Klub/Špec</v>
      </c>
      <c r="F96" s="148" t="str">
        <f>$E$16</f>
        <v>BOJ/BOB)</v>
      </c>
      <c r="G96" s="93">
        <f>$I$16</f>
        <v>20</v>
      </c>
      <c r="P96" s="147" t="str">
        <f t="shared" si="14"/>
        <v>Klub/Špec</v>
      </c>
      <c r="Q96" s="150" t="str">
        <f>$P$5</f>
        <v>BIG3/JUNIOR BIG3</v>
      </c>
      <c r="R96" s="93">
        <f>$T$5</f>
        <v>0</v>
      </c>
    </row>
    <row r="97" spans="5:18" ht="15" customHeight="1" x14ac:dyDescent="0.25">
      <c r="E97" s="147" t="str">
        <f t="shared" si="13"/>
        <v>Klub/Špec</v>
      </c>
      <c r="F97" s="148" t="str">
        <f>$E$17</f>
        <v>PUPPY BOB/MINOR</v>
      </c>
      <c r="G97" s="93">
        <f>$I$17</f>
        <v>20</v>
      </c>
      <c r="P97" s="147" t="str">
        <f t="shared" si="14"/>
        <v>Klub/Špec</v>
      </c>
      <c r="Q97" s="150" t="str">
        <f>$P$6</f>
        <v>BIG4/JUNIOR BIG4</v>
      </c>
      <c r="R97" s="93">
        <f>$T$6</f>
        <v>0</v>
      </c>
    </row>
    <row r="98" spans="5:18" ht="15" customHeight="1" x14ac:dyDescent="0.25">
      <c r="E98" s="147" t="str">
        <f t="shared" si="13"/>
        <v>Klub/Špec</v>
      </c>
      <c r="F98" s="148" t="str">
        <f>$E$18</f>
        <v>KLUB VÍŤAZ/MLADÝCH</v>
      </c>
      <c r="G98" s="93">
        <f>$I$18</f>
        <v>20</v>
      </c>
      <c r="P98" s="147" t="str">
        <f t="shared" si="14"/>
        <v>Klub/Špec</v>
      </c>
      <c r="Q98" s="150" t="str">
        <f>$P$7</f>
        <v>BIS1/JUNIOR BIS1</v>
      </c>
      <c r="R98" s="93">
        <f>$T$7</f>
        <v>0</v>
      </c>
    </row>
    <row r="99" spans="5:18" ht="15" customHeight="1" thickBot="1" x14ac:dyDescent="0.3">
      <c r="E99" s="151" t="str">
        <f t="shared" si="13"/>
        <v>Klub/Špec</v>
      </c>
      <c r="F99" s="154" t="str">
        <f>$E$19</f>
        <v>ŠPEC.VÍŤAZ/MLADÝCH</v>
      </c>
      <c r="G99" s="107">
        <f>$I$19</f>
        <v>20</v>
      </c>
      <c r="P99" s="147" t="str">
        <f t="shared" si="14"/>
        <v>Klub/Špec</v>
      </c>
      <c r="Q99" s="150" t="str">
        <f>$P$8</f>
        <v>BIS2/JUNIOR BIS2</v>
      </c>
      <c r="R99" s="93">
        <f>$T$8</f>
        <v>0</v>
      </c>
    </row>
    <row r="100" spans="5:18" ht="15" customHeight="1" x14ac:dyDescent="0.25">
      <c r="E100" s="147" t="str">
        <f>$A$6</f>
        <v>EDS</v>
      </c>
      <c r="F100" s="140" t="str">
        <f>$E$2</f>
        <v>CAC/CAJC</v>
      </c>
      <c r="G100" s="93">
        <f>$J$2</f>
        <v>30</v>
      </c>
      <c r="P100" s="147" t="str">
        <f t="shared" si="14"/>
        <v>Klub/Špec</v>
      </c>
      <c r="Q100" s="150" t="str">
        <f>$P$9</f>
        <v>BIS3/JUNIOR BIS3</v>
      </c>
      <c r="R100" s="93">
        <f>$T$9</f>
        <v>0</v>
      </c>
    </row>
    <row r="101" spans="5:18" ht="15" customHeight="1" x14ac:dyDescent="0.25">
      <c r="E101" s="147" t="str">
        <f t="shared" ref="E101:E116" si="15">$A$6</f>
        <v>EDS</v>
      </c>
      <c r="F101" s="148" t="str">
        <f>$E$3</f>
        <v>RES CAC</v>
      </c>
      <c r="G101" s="93">
        <f>$J$3</f>
        <v>15</v>
      </c>
      <c r="P101" s="147" t="str">
        <f t="shared" si="14"/>
        <v>Klub/Špec</v>
      </c>
      <c r="Q101" s="150" t="str">
        <f>$P$10</f>
        <v>BIG1/VET.ČEST.DOR.ML. DORAST</v>
      </c>
      <c r="R101" s="93">
        <f>$T$10</f>
        <v>0</v>
      </c>
    </row>
    <row r="102" spans="5:18" ht="15" customHeight="1" x14ac:dyDescent="0.25">
      <c r="E102" s="147" t="str">
        <f t="shared" si="15"/>
        <v>EDS</v>
      </c>
      <c r="F102" s="148" t="str">
        <f>$E$4</f>
        <v>CACIB</v>
      </c>
      <c r="G102" s="93">
        <f>$J$4</f>
        <v>60</v>
      </c>
      <c r="P102" s="147" t="str">
        <f t="shared" si="14"/>
        <v>Klub/Špec</v>
      </c>
      <c r="Q102" s="150" t="str">
        <f>$P$11</f>
        <v>BIG2/VET.ČEST.DOR.ML. DORAST</v>
      </c>
      <c r="R102" s="93">
        <f>$T$11</f>
        <v>0</v>
      </c>
    </row>
    <row r="103" spans="5:18" ht="15" customHeight="1" x14ac:dyDescent="0.25">
      <c r="E103" s="147" t="str">
        <f t="shared" si="15"/>
        <v>EDS</v>
      </c>
      <c r="F103" s="148" t="str">
        <f>$E$5</f>
        <v>J.CACIB/V.CACIB</v>
      </c>
      <c r="G103" s="93">
        <f>$J$5</f>
        <v>20</v>
      </c>
      <c r="P103" s="147" t="str">
        <f t="shared" si="14"/>
        <v>Klub/Špec</v>
      </c>
      <c r="Q103" s="150" t="str">
        <f>$P$12</f>
        <v>BIG3/VET.ČEST.DOR.ML. DORAST</v>
      </c>
      <c r="R103" s="93">
        <f>$T$12</f>
        <v>0</v>
      </c>
    </row>
    <row r="104" spans="5:18" ht="15" customHeight="1" x14ac:dyDescent="0.25">
      <c r="E104" s="147" t="str">
        <f t="shared" si="15"/>
        <v>EDS</v>
      </c>
      <c r="F104" s="148" t="str">
        <f>$E$6</f>
        <v>RES CACIB</v>
      </c>
      <c r="G104" s="93">
        <f>$J$6</f>
        <v>30</v>
      </c>
      <c r="P104" s="147" t="str">
        <f t="shared" si="14"/>
        <v>Klub/Špec</v>
      </c>
      <c r="Q104" s="150" t="str">
        <f>$P$13</f>
        <v>BIG4/VET.ČEST.DOR.ML. DORAST</v>
      </c>
      <c r="R104" s="93">
        <f>$T$13</f>
        <v>0</v>
      </c>
    </row>
    <row r="105" spans="5:18" ht="15" customHeight="1" x14ac:dyDescent="0.25">
      <c r="E105" s="147" t="str">
        <f t="shared" si="15"/>
        <v>EDS</v>
      </c>
      <c r="F105" s="148" t="str">
        <f>$E$7</f>
        <v>CRUST´S NOM</v>
      </c>
      <c r="G105" s="93">
        <f>$J$7</f>
        <v>0</v>
      </c>
      <c r="P105" s="147" t="str">
        <f t="shared" si="14"/>
        <v>Klub/Špec</v>
      </c>
      <c r="Q105" s="150" t="str">
        <f>$P$14</f>
        <v>BIS1/VET.ČEST.DOR.ML. DORAST</v>
      </c>
      <c r="R105" s="93">
        <f>$T$14</f>
        <v>0</v>
      </c>
    </row>
    <row r="106" spans="5:18" ht="15" customHeight="1" x14ac:dyDescent="0.25">
      <c r="E106" s="147" t="str">
        <f t="shared" si="15"/>
        <v>EDS</v>
      </c>
      <c r="F106" s="148" t="str">
        <f>$E$8</f>
        <v>DERBY VÍŤAZ</v>
      </c>
      <c r="G106" s="93">
        <f>$J$8</f>
        <v>0</v>
      </c>
      <c r="P106" s="147" t="str">
        <f t="shared" si="14"/>
        <v>Klub/Špec</v>
      </c>
      <c r="Q106" s="150" t="str">
        <f>$P$15</f>
        <v>BIS2/VET.ČEST.DOR.ML. DORAST</v>
      </c>
      <c r="R106" s="93">
        <f>$T$15</f>
        <v>0</v>
      </c>
    </row>
    <row r="107" spans="5:18" ht="15" customHeight="1" x14ac:dyDescent="0.25">
      <c r="E107" s="147" t="str">
        <f t="shared" si="15"/>
        <v>EDS</v>
      </c>
      <c r="F107" s="148" t="str">
        <f>$E$9</f>
        <v>BEST MALE/FEMALE</v>
      </c>
      <c r="G107" s="93">
        <f>$J$9</f>
        <v>0</v>
      </c>
      <c r="P107" s="147" t="str">
        <f t="shared" si="14"/>
        <v>Klub/Špec</v>
      </c>
      <c r="Q107" s="150" t="str">
        <f>$P$16</f>
        <v>BIS3/VET.ČEST.DOR.ML. DORAST</v>
      </c>
      <c r="R107" s="93">
        <f>$T$16</f>
        <v>0</v>
      </c>
    </row>
    <row r="108" spans="5:18" ht="15" customHeight="1" x14ac:dyDescent="0.25">
      <c r="E108" s="147" t="str">
        <f t="shared" si="15"/>
        <v>EDS</v>
      </c>
      <c r="F108" s="148" t="str">
        <f>$E$10</f>
        <v>VÍŤAZ SK/MLADÝCH</v>
      </c>
      <c r="G108" s="93">
        <f>$J$10</f>
        <v>0</v>
      </c>
      <c r="P108" s="147" t="str">
        <f t="shared" si="14"/>
        <v>Klub/Špec</v>
      </c>
      <c r="Q108" s="150" t="str">
        <f>$P$17</f>
        <v>VÝSTAVA ŠAMPIÓN ŠAMP 1.MIESTO</v>
      </c>
      <c r="R108" s="93">
        <f>$T$17</f>
        <v>0</v>
      </c>
    </row>
    <row r="109" spans="5:18" ht="15" customHeight="1" x14ac:dyDescent="0.25">
      <c r="E109" s="147" t="str">
        <f t="shared" si="15"/>
        <v>EDS</v>
      </c>
      <c r="F109" s="148" t="str">
        <f>$E$12</f>
        <v>BOV</v>
      </c>
      <c r="G109" s="93">
        <f>$J$12</f>
        <v>30</v>
      </c>
      <c r="P109" s="147" t="str">
        <f t="shared" si="14"/>
        <v>Klub/Špec</v>
      </c>
      <c r="Q109" s="150" t="str">
        <f>$P$18</f>
        <v>VÝSTAVA ŠAMPIÓN ŠAMP 2.MIESTO</v>
      </c>
      <c r="R109" s="93">
        <f>$T$18</f>
        <v>0</v>
      </c>
    </row>
    <row r="110" spans="5:18" ht="15" customHeight="1" x14ac:dyDescent="0.25">
      <c r="E110" s="147" t="str">
        <f t="shared" si="15"/>
        <v>EDS</v>
      </c>
      <c r="F110" s="148" t="str">
        <f>$E$13</f>
        <v>BOH</v>
      </c>
      <c r="G110" s="93">
        <f>$J$13</f>
        <v>0</v>
      </c>
      <c r="P110" s="147" t="str">
        <f t="shared" si="14"/>
        <v>Klub/Špec</v>
      </c>
      <c r="Q110" s="150" t="str">
        <f>$P$19</f>
        <v>VÝSTAVA ŠAMPIÓN ŠAMP 3.MIESTO</v>
      </c>
      <c r="R110" s="93">
        <f>$T$19</f>
        <v>0</v>
      </c>
    </row>
    <row r="111" spans="5:18" ht="15" customHeight="1" x14ac:dyDescent="0.25">
      <c r="E111" s="147" t="str">
        <f t="shared" si="15"/>
        <v>EDS</v>
      </c>
      <c r="F111" s="148" t="str">
        <f>$E$14</f>
        <v>BOB</v>
      </c>
      <c r="G111" s="93">
        <f>$J$14</f>
        <v>60</v>
      </c>
      <c r="P111" s="147" t="str">
        <f t="shared" si="14"/>
        <v>Klub/Špec</v>
      </c>
      <c r="Q111" s="150" t="str">
        <f>$P$20</f>
        <v>EURÓPSKY VÍŤAZ/MLADÝCH/VETERÁNOV</v>
      </c>
      <c r="R111" s="93">
        <f>$T$20</f>
        <v>0</v>
      </c>
    </row>
    <row r="112" spans="5:18" ht="15" customHeight="1" thickBot="1" x14ac:dyDescent="0.3">
      <c r="E112" s="147" t="str">
        <f t="shared" si="15"/>
        <v>EDS</v>
      </c>
      <c r="F112" s="148" t="str">
        <f>$E$15</f>
        <v>BOS</v>
      </c>
      <c r="G112" s="93">
        <f>$J$15</f>
        <v>30</v>
      </c>
      <c r="P112" s="151" t="str">
        <f t="shared" si="14"/>
        <v>Klub/Špec</v>
      </c>
      <c r="Q112" s="159" t="str">
        <f>$P$24</f>
        <v>SVETOVÝ VÍŤAZ/MLADÝCH/VETERÁNOV</v>
      </c>
      <c r="R112" s="107">
        <f>$T$24</f>
        <v>0</v>
      </c>
    </row>
    <row r="113" spans="5:18" ht="15" customHeight="1" x14ac:dyDescent="0.25">
      <c r="E113" s="147" t="str">
        <f t="shared" si="15"/>
        <v>EDS</v>
      </c>
      <c r="F113" s="148" t="str">
        <f>$E$16</f>
        <v>BOJ/BOB)</v>
      </c>
      <c r="G113" s="93">
        <f>$J$16</f>
        <v>30</v>
      </c>
      <c r="P113" s="137" t="str">
        <f>$A$6</f>
        <v>EDS</v>
      </c>
      <c r="Q113" s="144" t="str">
        <f>$P$2</f>
        <v>BISS ML.DORAST/DORAST</v>
      </c>
      <c r="R113" s="138">
        <f>$U$2</f>
        <v>0</v>
      </c>
    </row>
    <row r="114" spans="5:18" ht="15" customHeight="1" x14ac:dyDescent="0.25">
      <c r="E114" s="147" t="str">
        <f t="shared" si="15"/>
        <v>EDS</v>
      </c>
      <c r="F114" s="148" t="str">
        <f>$E$17</f>
        <v>PUPPY BOB/MINOR</v>
      </c>
      <c r="G114" s="93">
        <f>$J$17</f>
        <v>30</v>
      </c>
      <c r="P114" s="147" t="str">
        <f t="shared" ref="P114:P132" si="16">$A$6</f>
        <v>EDS</v>
      </c>
      <c r="Q114" s="150" t="str">
        <f>$P$3</f>
        <v>BIG1/JUNIOR BIG1</v>
      </c>
      <c r="R114" s="93">
        <f>$U$3</f>
        <v>40</v>
      </c>
    </row>
    <row r="115" spans="5:18" ht="15" customHeight="1" x14ac:dyDescent="0.25">
      <c r="E115" s="147" t="str">
        <f t="shared" si="15"/>
        <v>EDS</v>
      </c>
      <c r="F115" s="148" t="str">
        <f>$E$18</f>
        <v>KLUB VÍŤAZ/MLADÝCH</v>
      </c>
      <c r="G115" s="93">
        <f>$J$18</f>
        <v>0</v>
      </c>
      <c r="P115" s="147" t="str">
        <f t="shared" si="16"/>
        <v>EDS</v>
      </c>
      <c r="Q115" s="150" t="str">
        <f>$P$4</f>
        <v>BIG2/JUNIOR BIG2</v>
      </c>
      <c r="R115" s="93">
        <f>$U$4</f>
        <v>30</v>
      </c>
    </row>
    <row r="116" spans="5:18" ht="15" customHeight="1" thickBot="1" x14ac:dyDescent="0.3">
      <c r="E116" s="151" t="str">
        <f t="shared" si="15"/>
        <v>EDS</v>
      </c>
      <c r="F116" s="154" t="str">
        <f>$E$19</f>
        <v>ŠPEC.VÍŤAZ/MLADÝCH</v>
      </c>
      <c r="G116" s="107">
        <f>$J$19</f>
        <v>0</v>
      </c>
      <c r="P116" s="147" t="str">
        <f t="shared" si="16"/>
        <v>EDS</v>
      </c>
      <c r="Q116" s="150" t="str">
        <f>$P$5</f>
        <v>BIG3/JUNIOR BIG3</v>
      </c>
      <c r="R116" s="93">
        <f>$U$5</f>
        <v>20</v>
      </c>
    </row>
    <row r="117" spans="5:18" ht="15" customHeight="1" x14ac:dyDescent="0.25">
      <c r="E117" s="147" t="str">
        <f>$A$7</f>
        <v>WDS</v>
      </c>
      <c r="F117" s="140" t="str">
        <f>$E$2</f>
        <v>CAC/CAJC</v>
      </c>
      <c r="G117" s="93">
        <f>$K$2</f>
        <v>50</v>
      </c>
      <c r="P117" s="147" t="str">
        <f t="shared" si="16"/>
        <v>EDS</v>
      </c>
      <c r="Q117" s="150" t="str">
        <f>$P$6</f>
        <v>BIG4/JUNIOR BIG4</v>
      </c>
      <c r="R117" s="93">
        <f>$U$6</f>
        <v>10</v>
      </c>
    </row>
    <row r="118" spans="5:18" ht="15" customHeight="1" x14ac:dyDescent="0.25">
      <c r="E118" s="147" t="str">
        <f t="shared" ref="E118:E133" si="17">$A$7</f>
        <v>WDS</v>
      </c>
      <c r="F118" s="148" t="str">
        <f>$E$3</f>
        <v>RES CAC</v>
      </c>
      <c r="G118" s="93">
        <f>$K$3</f>
        <v>25</v>
      </c>
      <c r="P118" s="147" t="str">
        <f t="shared" si="16"/>
        <v>EDS</v>
      </c>
      <c r="Q118" s="150" t="str">
        <f>$P$7</f>
        <v>BIS1/JUNIOR BIS1</v>
      </c>
      <c r="R118" s="93">
        <f>$U$7</f>
        <v>50</v>
      </c>
    </row>
    <row r="119" spans="5:18" ht="15" customHeight="1" x14ac:dyDescent="0.25">
      <c r="E119" s="147" t="str">
        <f t="shared" si="17"/>
        <v>WDS</v>
      </c>
      <c r="F119" s="148" t="str">
        <f>$E$4</f>
        <v>CACIB</v>
      </c>
      <c r="G119" s="93">
        <f>$K$4</f>
        <v>100</v>
      </c>
      <c r="P119" s="147" t="str">
        <f t="shared" si="16"/>
        <v>EDS</v>
      </c>
      <c r="Q119" s="150" t="str">
        <f>$P$8</f>
        <v>BIS2/JUNIOR BIS2</v>
      </c>
      <c r="R119" s="93">
        <f>$U$8</f>
        <v>40</v>
      </c>
    </row>
    <row r="120" spans="5:18" ht="15" customHeight="1" x14ac:dyDescent="0.25">
      <c r="E120" s="147" t="str">
        <f t="shared" si="17"/>
        <v>WDS</v>
      </c>
      <c r="F120" s="148" t="str">
        <f>$E$5</f>
        <v>J.CACIB/V.CACIB</v>
      </c>
      <c r="G120" s="93">
        <f>$K$5</f>
        <v>35</v>
      </c>
      <c r="P120" s="147" t="str">
        <f t="shared" si="16"/>
        <v>EDS</v>
      </c>
      <c r="Q120" s="150" t="str">
        <f>$P$9</f>
        <v>BIS3/JUNIOR BIS3</v>
      </c>
      <c r="R120" s="93">
        <f>$U$9</f>
        <v>30</v>
      </c>
    </row>
    <row r="121" spans="5:18" ht="15" customHeight="1" x14ac:dyDescent="0.25">
      <c r="E121" s="147" t="str">
        <f t="shared" si="17"/>
        <v>WDS</v>
      </c>
      <c r="F121" s="148" t="str">
        <f>$E$6</f>
        <v>RES CACIB</v>
      </c>
      <c r="G121" s="93">
        <f>$K$6</f>
        <v>50</v>
      </c>
      <c r="P121" s="147" t="str">
        <f t="shared" si="16"/>
        <v>EDS</v>
      </c>
      <c r="Q121" s="150" t="str">
        <f>$P$10</f>
        <v>BIG1/VET.ČEST.DOR.ML. DORAST</v>
      </c>
      <c r="R121" s="93">
        <f>$U$10</f>
        <v>0</v>
      </c>
    </row>
    <row r="122" spans="5:18" ht="15" customHeight="1" x14ac:dyDescent="0.25">
      <c r="E122" s="147" t="str">
        <f t="shared" si="17"/>
        <v>WDS</v>
      </c>
      <c r="F122" s="148" t="str">
        <f>$E$7</f>
        <v>CRUST´S NOM</v>
      </c>
      <c r="G122" s="93">
        <f>$K$7</f>
        <v>0</v>
      </c>
      <c r="P122" s="147" t="str">
        <f t="shared" si="16"/>
        <v>EDS</v>
      </c>
      <c r="Q122" s="150" t="str">
        <f>$P$11</f>
        <v>BIG2/VET.ČEST.DOR.ML. DORAST</v>
      </c>
      <c r="R122" s="93">
        <f>$U$11</f>
        <v>0</v>
      </c>
    </row>
    <row r="123" spans="5:18" ht="15" customHeight="1" x14ac:dyDescent="0.25">
      <c r="E123" s="147" t="str">
        <f t="shared" si="17"/>
        <v>WDS</v>
      </c>
      <c r="F123" s="148" t="str">
        <f>$E$8</f>
        <v>DERBY VÍŤAZ</v>
      </c>
      <c r="G123" s="93">
        <f>$K$8</f>
        <v>0</v>
      </c>
      <c r="P123" s="147" t="str">
        <f t="shared" si="16"/>
        <v>EDS</v>
      </c>
      <c r="Q123" s="150" t="str">
        <f>$P$12</f>
        <v>BIG3/VET.ČEST.DOR.ML. DORAST</v>
      </c>
      <c r="R123" s="93">
        <f>$U$12</f>
        <v>0</v>
      </c>
    </row>
    <row r="124" spans="5:18" ht="15" customHeight="1" x14ac:dyDescent="0.25">
      <c r="E124" s="147" t="str">
        <f t="shared" si="17"/>
        <v>WDS</v>
      </c>
      <c r="F124" s="148" t="str">
        <f>$E$9</f>
        <v>BEST MALE/FEMALE</v>
      </c>
      <c r="G124" s="93">
        <f>$K$9</f>
        <v>0</v>
      </c>
      <c r="P124" s="147" t="str">
        <f t="shared" si="16"/>
        <v>EDS</v>
      </c>
      <c r="Q124" s="150" t="str">
        <f>$P$13</f>
        <v>BIG4/VET.ČEST.DOR.ML. DORAST</v>
      </c>
      <c r="R124" s="93">
        <f>$U$13</f>
        <v>0</v>
      </c>
    </row>
    <row r="125" spans="5:18" ht="15" customHeight="1" x14ac:dyDescent="0.25">
      <c r="E125" s="147" t="str">
        <f t="shared" si="17"/>
        <v>WDS</v>
      </c>
      <c r="F125" s="148" t="str">
        <f>$E$10</f>
        <v>VÍŤAZ SK/MLADÝCH</v>
      </c>
      <c r="G125" s="93">
        <f>$K$10</f>
        <v>0</v>
      </c>
      <c r="P125" s="147" t="str">
        <f t="shared" si="16"/>
        <v>EDS</v>
      </c>
      <c r="Q125" s="150" t="str">
        <f>$P$14</f>
        <v>BIS1/VET.ČEST.DOR.ML. DORAST</v>
      </c>
      <c r="R125" s="93">
        <f>$U$14</f>
        <v>40</v>
      </c>
    </row>
    <row r="126" spans="5:18" ht="15" customHeight="1" x14ac:dyDescent="0.25">
      <c r="E126" s="147" t="str">
        <f t="shared" si="17"/>
        <v>WDS</v>
      </c>
      <c r="F126" s="148" t="str">
        <f>$E$12</f>
        <v>BOV</v>
      </c>
      <c r="G126" s="93">
        <f>$K$12</f>
        <v>50</v>
      </c>
      <c r="P126" s="147" t="str">
        <f t="shared" si="16"/>
        <v>EDS</v>
      </c>
      <c r="Q126" s="150" t="str">
        <f>$P$15</f>
        <v>BIS2/VET.ČEST.DOR.ML. DORAST</v>
      </c>
      <c r="R126" s="93">
        <f>$U$15</f>
        <v>30</v>
      </c>
    </row>
    <row r="127" spans="5:18" ht="15" customHeight="1" x14ac:dyDescent="0.25">
      <c r="E127" s="147" t="str">
        <f t="shared" si="17"/>
        <v>WDS</v>
      </c>
      <c r="F127" s="148" t="str">
        <f>$E$13</f>
        <v>BOH</v>
      </c>
      <c r="G127" s="93">
        <f>$K$13</f>
        <v>0</v>
      </c>
      <c r="P127" s="147" t="str">
        <f t="shared" si="16"/>
        <v>EDS</v>
      </c>
      <c r="Q127" s="150" t="str">
        <f>$P$16</f>
        <v>BIS3/VET.ČEST.DOR.ML. DORAST</v>
      </c>
      <c r="R127" s="93">
        <f>$U$16</f>
        <v>20</v>
      </c>
    </row>
    <row r="128" spans="5:18" ht="15" customHeight="1" x14ac:dyDescent="0.25">
      <c r="E128" s="147" t="str">
        <f t="shared" si="17"/>
        <v>WDS</v>
      </c>
      <c r="F128" s="148" t="str">
        <f>$E$14</f>
        <v>BOB</v>
      </c>
      <c r="G128" s="93">
        <f>$K$14</f>
        <v>100</v>
      </c>
      <c r="P128" s="147" t="str">
        <f t="shared" si="16"/>
        <v>EDS</v>
      </c>
      <c r="Q128" s="150" t="str">
        <f>$P$17</f>
        <v>VÝSTAVA ŠAMPIÓN ŠAMP 1.MIESTO</v>
      </c>
      <c r="R128" s="93">
        <f>$U$17</f>
        <v>0</v>
      </c>
    </row>
    <row r="129" spans="5:18" ht="15" customHeight="1" x14ac:dyDescent="0.25">
      <c r="E129" s="147" t="str">
        <f t="shared" si="17"/>
        <v>WDS</v>
      </c>
      <c r="F129" s="148" t="str">
        <f>$E$15</f>
        <v>BOS</v>
      </c>
      <c r="G129" s="93">
        <f>$K$15</f>
        <v>50</v>
      </c>
      <c r="P129" s="147" t="str">
        <f t="shared" si="16"/>
        <v>EDS</v>
      </c>
      <c r="Q129" s="150" t="str">
        <f>$P$18</f>
        <v>VÝSTAVA ŠAMPIÓN ŠAMP 2.MIESTO</v>
      </c>
      <c r="R129" s="93">
        <f>$U$18</f>
        <v>0</v>
      </c>
    </row>
    <row r="130" spans="5:18" ht="15" customHeight="1" x14ac:dyDescent="0.25">
      <c r="E130" s="147" t="str">
        <f t="shared" si="17"/>
        <v>WDS</v>
      </c>
      <c r="F130" s="148" t="str">
        <f>$E$16</f>
        <v>BOJ/BOB)</v>
      </c>
      <c r="G130" s="93">
        <f>$K$16</f>
        <v>50</v>
      </c>
      <c r="P130" s="147" t="str">
        <f t="shared" si="16"/>
        <v>EDS</v>
      </c>
      <c r="Q130" s="150" t="str">
        <f>$P$19</f>
        <v>VÝSTAVA ŠAMPIÓN ŠAMP 3.MIESTO</v>
      </c>
      <c r="R130" s="93">
        <f>$U$19</f>
        <v>0</v>
      </c>
    </row>
    <row r="131" spans="5:18" ht="15" customHeight="1" x14ac:dyDescent="0.25">
      <c r="E131" s="147" t="str">
        <f t="shared" si="17"/>
        <v>WDS</v>
      </c>
      <c r="F131" s="148" t="str">
        <f>$E$17</f>
        <v>PUPPY BOB/MINOR</v>
      </c>
      <c r="G131" s="93">
        <f>$K$17</f>
        <v>50</v>
      </c>
      <c r="P131" s="147" t="str">
        <f t="shared" si="16"/>
        <v>EDS</v>
      </c>
      <c r="Q131" s="150" t="str">
        <f>$P$20</f>
        <v>EURÓPSKY VÍŤAZ/MLADÝCH/VETERÁNOV</v>
      </c>
      <c r="R131" s="93">
        <f>$U$20</f>
        <v>60</v>
      </c>
    </row>
    <row r="132" spans="5:18" ht="15" customHeight="1" thickBot="1" x14ac:dyDescent="0.3">
      <c r="E132" s="147" t="str">
        <f t="shared" si="17"/>
        <v>WDS</v>
      </c>
      <c r="F132" s="148" t="str">
        <f>$E$18</f>
        <v>KLUB VÍŤAZ/MLADÝCH</v>
      </c>
      <c r="G132" s="93">
        <f>$K$18</f>
        <v>0</v>
      </c>
      <c r="P132" s="151" t="str">
        <f t="shared" si="16"/>
        <v>EDS</v>
      </c>
      <c r="Q132" s="159" t="str">
        <f>$P$24</f>
        <v>SVETOVÝ VÍŤAZ/MLADÝCH/VETERÁNOV</v>
      </c>
      <c r="R132" s="107">
        <f>$U$24</f>
        <v>0</v>
      </c>
    </row>
    <row r="133" spans="5:18" ht="15" customHeight="1" thickBot="1" x14ac:dyDescent="0.3">
      <c r="E133" s="147" t="str">
        <f t="shared" si="17"/>
        <v>WDS</v>
      </c>
      <c r="F133" s="154" t="str">
        <f>$E$19</f>
        <v>ŠPEC.VÍŤAZ/MLADÝCH</v>
      </c>
      <c r="G133" s="107">
        <f>$K$19</f>
        <v>0</v>
      </c>
      <c r="P133" s="147" t="str">
        <f>$A$7</f>
        <v>WDS</v>
      </c>
      <c r="Q133" s="144" t="str">
        <f>$P$2</f>
        <v>BISS ML.DORAST/DORAST</v>
      </c>
      <c r="R133" s="164"/>
    </row>
    <row r="134" spans="5:18" ht="15" customHeight="1" x14ac:dyDescent="0.25">
      <c r="E134" s="147" t="str">
        <f t="shared" ref="E134:E149" si="18">$A$9</f>
        <v>Cruft´s</v>
      </c>
      <c r="F134" s="140" t="str">
        <f>$E$2</f>
        <v>CAC/CAJC</v>
      </c>
      <c r="G134" s="93">
        <f>$L$2</f>
        <v>50</v>
      </c>
      <c r="P134" s="147" t="str">
        <f t="shared" ref="P134:P152" si="19">$A$7</f>
        <v>WDS</v>
      </c>
      <c r="Q134" s="150" t="str">
        <f>$P$3</f>
        <v>BIG1/JUNIOR BIG1</v>
      </c>
      <c r="R134" s="164"/>
    </row>
    <row r="135" spans="5:18" ht="15" customHeight="1" x14ac:dyDescent="0.25">
      <c r="E135" s="147" t="str">
        <f t="shared" si="18"/>
        <v>Cruft´s</v>
      </c>
      <c r="F135" s="148" t="str">
        <f>$E$3</f>
        <v>RES CAC</v>
      </c>
      <c r="G135" s="93">
        <f>$L$3</f>
        <v>25</v>
      </c>
      <c r="P135" s="147" t="str">
        <f t="shared" si="19"/>
        <v>WDS</v>
      </c>
      <c r="Q135" s="150" t="str">
        <f>$P$4</f>
        <v>BIG2/JUNIOR BIG2</v>
      </c>
      <c r="R135" s="164"/>
    </row>
    <row r="136" spans="5:18" ht="15" customHeight="1" x14ac:dyDescent="0.25">
      <c r="E136" s="147" t="str">
        <f t="shared" si="18"/>
        <v>Cruft´s</v>
      </c>
      <c r="F136" s="148" t="str">
        <f>$E$4</f>
        <v>CACIB</v>
      </c>
      <c r="G136" s="93">
        <f>$L$4</f>
        <v>0</v>
      </c>
      <c r="P136" s="147" t="str">
        <f t="shared" si="19"/>
        <v>WDS</v>
      </c>
      <c r="Q136" s="150" t="str">
        <f>$P$5</f>
        <v>BIG3/JUNIOR BIG3</v>
      </c>
      <c r="R136" s="164"/>
    </row>
    <row r="137" spans="5:18" ht="15" customHeight="1" x14ac:dyDescent="0.25">
      <c r="E137" s="147" t="str">
        <f t="shared" si="18"/>
        <v>Cruft´s</v>
      </c>
      <c r="F137" s="148" t="str">
        <f>$E$6</f>
        <v>RES CACIB</v>
      </c>
      <c r="G137" s="93">
        <f>$L$6</f>
        <v>0</v>
      </c>
      <c r="P137" s="147" t="str">
        <f t="shared" si="19"/>
        <v>WDS</v>
      </c>
      <c r="Q137" s="150" t="str">
        <f>$P$6</f>
        <v>BIG4/JUNIOR BIG4</v>
      </c>
      <c r="R137" s="164"/>
    </row>
    <row r="138" spans="5:18" ht="15" customHeight="1" x14ac:dyDescent="0.25">
      <c r="E138" s="147" t="str">
        <f t="shared" si="18"/>
        <v>Cruft´s</v>
      </c>
      <c r="F138" s="148" t="str">
        <f>$E$7</f>
        <v>CRUST´S NOM</v>
      </c>
      <c r="G138" s="93">
        <f>$L$7</f>
        <v>0</v>
      </c>
      <c r="P138" s="147" t="str">
        <f t="shared" si="19"/>
        <v>WDS</v>
      </c>
      <c r="Q138" s="150" t="str">
        <f>$P$7</f>
        <v>BIS1/JUNIOR BIS1</v>
      </c>
      <c r="R138" s="164"/>
    </row>
    <row r="139" spans="5:18" ht="15" customHeight="1" x14ac:dyDescent="0.25">
      <c r="E139" s="147" t="str">
        <f t="shared" si="18"/>
        <v>Cruft´s</v>
      </c>
      <c r="F139" s="148" t="str">
        <f>$E$8</f>
        <v>DERBY VÍŤAZ</v>
      </c>
      <c r="G139" s="93">
        <f>$L$8</f>
        <v>0</v>
      </c>
      <c r="P139" s="147" t="str">
        <f t="shared" si="19"/>
        <v>WDS</v>
      </c>
      <c r="Q139" s="150" t="str">
        <f>$P$8</f>
        <v>BIS2/JUNIOR BIS2</v>
      </c>
      <c r="R139" s="164"/>
    </row>
    <row r="140" spans="5:18" ht="15" customHeight="1" x14ac:dyDescent="0.25">
      <c r="E140" s="147" t="str">
        <f t="shared" si="18"/>
        <v>Cruft´s</v>
      </c>
      <c r="F140" s="148" t="str">
        <f>$E$9</f>
        <v>BEST MALE/FEMALE</v>
      </c>
      <c r="G140" s="93">
        <f>$L$9</f>
        <v>100</v>
      </c>
      <c r="P140" s="147" t="str">
        <f t="shared" si="19"/>
        <v>WDS</v>
      </c>
      <c r="Q140" s="150" t="str">
        <f>$P$9</f>
        <v>BIS3/JUNIOR BIS3</v>
      </c>
      <c r="R140" s="164"/>
    </row>
    <row r="141" spans="5:18" ht="15" customHeight="1" x14ac:dyDescent="0.25">
      <c r="E141" s="147" t="str">
        <f t="shared" si="18"/>
        <v>Cruft´s</v>
      </c>
      <c r="F141" s="148" t="str">
        <f>$E$10</f>
        <v>VÍŤAZ SK/MLADÝCH</v>
      </c>
      <c r="G141" s="93">
        <f>$L$10</f>
        <v>0</v>
      </c>
      <c r="P141" s="147" t="str">
        <f t="shared" si="19"/>
        <v>WDS</v>
      </c>
      <c r="Q141" s="150" t="str">
        <f>$P$10</f>
        <v>BIG1/VET.ČEST.DOR.ML. DORAST</v>
      </c>
      <c r="R141" s="164"/>
    </row>
    <row r="142" spans="5:18" ht="15" customHeight="1" x14ac:dyDescent="0.25">
      <c r="E142" s="147" t="str">
        <f t="shared" si="18"/>
        <v>Cruft´s</v>
      </c>
      <c r="F142" s="148" t="str">
        <f>$E$12</f>
        <v>BOV</v>
      </c>
      <c r="G142" s="93">
        <f>$L$12</f>
        <v>50</v>
      </c>
      <c r="P142" s="147" t="str">
        <f t="shared" si="19"/>
        <v>WDS</v>
      </c>
      <c r="Q142" s="150" t="str">
        <f>$P$11</f>
        <v>BIG2/VET.ČEST.DOR.ML. DORAST</v>
      </c>
      <c r="R142" s="164"/>
    </row>
    <row r="143" spans="5:18" ht="15" customHeight="1" x14ac:dyDescent="0.25">
      <c r="E143" s="147" t="str">
        <f t="shared" si="18"/>
        <v>Cruft´s</v>
      </c>
      <c r="F143" s="148" t="str">
        <f>$E$13</f>
        <v>BOH</v>
      </c>
      <c r="G143" s="93">
        <f>$L$13</f>
        <v>0</v>
      </c>
      <c r="P143" s="147" t="str">
        <f t="shared" si="19"/>
        <v>WDS</v>
      </c>
      <c r="Q143" s="150" t="str">
        <f>$P$12</f>
        <v>BIG3/VET.ČEST.DOR.ML. DORAST</v>
      </c>
      <c r="R143" s="164"/>
    </row>
    <row r="144" spans="5:18" ht="15" customHeight="1" x14ac:dyDescent="0.25">
      <c r="E144" s="147" t="str">
        <f t="shared" si="18"/>
        <v>Cruft´s</v>
      </c>
      <c r="F144" s="148" t="str">
        <f>$E$14</f>
        <v>BOB</v>
      </c>
      <c r="G144" s="93">
        <f>$L$14</f>
        <v>100</v>
      </c>
      <c r="P144" s="147" t="str">
        <f t="shared" si="19"/>
        <v>WDS</v>
      </c>
      <c r="Q144" s="150" t="str">
        <f>$P$13</f>
        <v>BIG4/VET.ČEST.DOR.ML. DORAST</v>
      </c>
      <c r="R144" s="164"/>
    </row>
    <row r="145" spans="5:18" ht="15" customHeight="1" x14ac:dyDescent="0.25">
      <c r="E145" s="147" t="str">
        <f t="shared" si="18"/>
        <v>Cruft´s</v>
      </c>
      <c r="F145" s="148" t="str">
        <f>$E$15</f>
        <v>BOS</v>
      </c>
      <c r="G145" s="93">
        <f>$L$15</f>
        <v>50</v>
      </c>
      <c r="P145" s="147" t="str">
        <f t="shared" si="19"/>
        <v>WDS</v>
      </c>
      <c r="Q145" s="150" t="str">
        <f>$P$14</f>
        <v>BIS1/VET.ČEST.DOR.ML. DORAST</v>
      </c>
      <c r="R145" s="164"/>
    </row>
    <row r="146" spans="5:18" ht="15" customHeight="1" x14ac:dyDescent="0.25">
      <c r="E146" s="147" t="str">
        <f t="shared" si="18"/>
        <v>Cruft´s</v>
      </c>
      <c r="F146" s="148" t="str">
        <f>$E$16</f>
        <v>BOJ/BOB)</v>
      </c>
      <c r="G146" s="93">
        <f>$L$16</f>
        <v>50</v>
      </c>
      <c r="P146" s="147" t="str">
        <f t="shared" si="19"/>
        <v>WDS</v>
      </c>
      <c r="Q146" s="150" t="str">
        <f>$P$15</f>
        <v>BIS2/VET.ČEST.DOR.ML. DORAST</v>
      </c>
      <c r="R146" s="164"/>
    </row>
    <row r="147" spans="5:18" ht="15" customHeight="1" x14ac:dyDescent="0.25">
      <c r="E147" s="147" t="str">
        <f t="shared" si="18"/>
        <v>Cruft´s</v>
      </c>
      <c r="F147" s="148" t="str">
        <f>$E$17</f>
        <v>PUPPY BOB/MINOR</v>
      </c>
      <c r="G147" s="93">
        <f>$L$17</f>
        <v>50</v>
      </c>
      <c r="P147" s="147" t="str">
        <f t="shared" si="19"/>
        <v>WDS</v>
      </c>
      <c r="Q147" s="150" t="str">
        <f>$P$16</f>
        <v>BIS3/VET.ČEST.DOR.ML. DORAST</v>
      </c>
      <c r="R147" s="164"/>
    </row>
    <row r="148" spans="5:18" ht="15" customHeight="1" x14ac:dyDescent="0.25">
      <c r="E148" s="147" t="str">
        <f t="shared" si="18"/>
        <v>Cruft´s</v>
      </c>
      <c r="F148" s="148" t="str">
        <f>$E$18</f>
        <v>KLUB VÍŤAZ/MLADÝCH</v>
      </c>
      <c r="G148" s="93">
        <f>$L$18</f>
        <v>0</v>
      </c>
      <c r="P148" s="147" t="str">
        <f t="shared" si="19"/>
        <v>WDS</v>
      </c>
      <c r="Q148" s="150" t="str">
        <f>$P$17</f>
        <v>VÝSTAVA ŠAMPIÓN ŠAMP 1.MIESTO</v>
      </c>
      <c r="R148" s="164"/>
    </row>
    <row r="149" spans="5:18" ht="15" customHeight="1" thickBot="1" x14ac:dyDescent="0.3">
      <c r="E149" s="151" t="str">
        <f t="shared" si="18"/>
        <v>Cruft´s</v>
      </c>
      <c r="F149" s="154" t="str">
        <f>$E$19</f>
        <v>ŠPEC.VÍŤAZ/MLADÝCH</v>
      </c>
      <c r="G149" s="107">
        <f>$L$19</f>
        <v>0</v>
      </c>
      <c r="P149" s="147" t="str">
        <f t="shared" si="19"/>
        <v>WDS</v>
      </c>
      <c r="Q149" s="150" t="str">
        <f>$P$18</f>
        <v>VÝSTAVA ŠAMPIÓN ŠAMP 2.MIESTO</v>
      </c>
      <c r="R149" s="164"/>
    </row>
    <row r="150" spans="5:18" ht="15" customHeight="1" x14ac:dyDescent="0.25">
      <c r="E150" s="147" t="str">
        <f t="shared" ref="E150:E167" si="20">$A$8</f>
        <v>CH of CH</v>
      </c>
      <c r="F150" s="140" t="str">
        <f>$E$2</f>
        <v>CAC/CAJC</v>
      </c>
      <c r="G150" s="93">
        <f>$M$2</f>
        <v>10</v>
      </c>
      <c r="P150" s="147" t="str">
        <f t="shared" si="19"/>
        <v>WDS</v>
      </c>
      <c r="Q150" s="150" t="str">
        <f>$P$19</f>
        <v>VÝSTAVA ŠAMPIÓN ŠAMP 3.MIESTO</v>
      </c>
      <c r="R150" s="164"/>
    </row>
    <row r="151" spans="5:18" ht="15" customHeight="1" x14ac:dyDescent="0.25">
      <c r="E151" s="147" t="str">
        <f t="shared" si="20"/>
        <v>CH of CH</v>
      </c>
      <c r="F151" s="148" t="str">
        <f>$E$3</f>
        <v>RES CAC</v>
      </c>
      <c r="G151" s="93">
        <f>$M$3</f>
        <v>5</v>
      </c>
      <c r="P151" s="147" t="str">
        <f t="shared" si="19"/>
        <v>WDS</v>
      </c>
      <c r="Q151" s="150" t="str">
        <f>$P$20</f>
        <v>EURÓPSKY VÍŤAZ/MLADÝCH/VETERÁNOV</v>
      </c>
      <c r="R151" s="164"/>
    </row>
    <row r="152" spans="5:18" ht="15" customHeight="1" thickBot="1" x14ac:dyDescent="0.3">
      <c r="E152" s="147" t="str">
        <f t="shared" si="20"/>
        <v>CH of CH</v>
      </c>
      <c r="F152" s="148" t="str">
        <f>$E$4</f>
        <v>CACIB</v>
      </c>
      <c r="G152" s="93">
        <f>$M$4</f>
        <v>15</v>
      </c>
      <c r="P152" s="147" t="str">
        <f t="shared" si="19"/>
        <v>WDS</v>
      </c>
      <c r="Q152" s="159" t="str">
        <f>$P$24</f>
        <v>SVETOVÝ VÍŤAZ/MLADÝCH/VETERÁNOV</v>
      </c>
      <c r="R152" s="164"/>
    </row>
    <row r="153" spans="5:18" ht="15" customHeight="1" x14ac:dyDescent="0.25">
      <c r="E153" s="147" t="str">
        <f t="shared" si="20"/>
        <v>CH of CH</v>
      </c>
      <c r="F153" s="148" t="str">
        <f>$E$5</f>
        <v>J.CACIB/V.CACIB</v>
      </c>
      <c r="G153" s="93">
        <v>5</v>
      </c>
      <c r="P153" s="137" t="str">
        <f t="shared" ref="P153:P172" si="21">$A$9</f>
        <v>Cruft´s</v>
      </c>
      <c r="Q153" s="144" t="str">
        <f>$P$2</f>
        <v>BISS ML.DORAST/DORAST</v>
      </c>
      <c r="R153" s="138">
        <f>$V$2</f>
        <v>0</v>
      </c>
    </row>
    <row r="154" spans="5:18" ht="15" customHeight="1" x14ac:dyDescent="0.25">
      <c r="E154" s="147" t="str">
        <f t="shared" si="20"/>
        <v>CH of CH</v>
      </c>
      <c r="F154" s="148" t="str">
        <f>$E$6</f>
        <v>RES CACIB</v>
      </c>
      <c r="G154" s="93">
        <f>$M$6</f>
        <v>10</v>
      </c>
      <c r="P154" s="147" t="str">
        <f t="shared" si="21"/>
        <v>Cruft´s</v>
      </c>
      <c r="Q154" s="150" t="str">
        <f>$P$3</f>
        <v>BIG1/JUNIOR BIG1</v>
      </c>
      <c r="R154" s="93">
        <f>$V$3</f>
        <v>50</v>
      </c>
    </row>
    <row r="155" spans="5:18" ht="15" customHeight="1" x14ac:dyDescent="0.25">
      <c r="E155" s="147" t="str">
        <f t="shared" si="20"/>
        <v>CH of CH</v>
      </c>
      <c r="F155" s="148" t="str">
        <f>$E$7</f>
        <v>CRUST´S NOM</v>
      </c>
      <c r="G155" s="93">
        <f>$M$7</f>
        <v>10</v>
      </c>
      <c r="P155" s="147" t="str">
        <f t="shared" si="21"/>
        <v>Cruft´s</v>
      </c>
      <c r="Q155" s="150" t="str">
        <f>$P$4</f>
        <v>BIG2/JUNIOR BIG2</v>
      </c>
      <c r="R155" s="93">
        <f>$V$4</f>
        <v>40</v>
      </c>
    </row>
    <row r="156" spans="5:18" ht="15" customHeight="1" x14ac:dyDescent="0.25">
      <c r="E156" s="147" t="str">
        <f t="shared" si="20"/>
        <v>CH of CH</v>
      </c>
      <c r="F156" s="148" t="str">
        <f>$E$8</f>
        <v>DERBY VÍŤAZ</v>
      </c>
      <c r="G156" s="93">
        <f>$M$8</f>
        <v>10</v>
      </c>
      <c r="P156" s="147" t="str">
        <f t="shared" si="21"/>
        <v>Cruft´s</v>
      </c>
      <c r="Q156" s="150" t="str">
        <f>$P$5</f>
        <v>BIG3/JUNIOR BIG3</v>
      </c>
      <c r="R156" s="93">
        <f>$V$5</f>
        <v>30</v>
      </c>
    </row>
    <row r="157" spans="5:18" ht="15" customHeight="1" x14ac:dyDescent="0.25">
      <c r="E157" s="147" t="str">
        <f t="shared" si="20"/>
        <v>CH of CH</v>
      </c>
      <c r="F157" s="148" t="str">
        <f>$E$9</f>
        <v>BEST MALE/FEMALE</v>
      </c>
      <c r="G157" s="93">
        <f>$M$9</f>
        <v>10</v>
      </c>
      <c r="P157" s="147" t="str">
        <f t="shared" si="21"/>
        <v>Cruft´s</v>
      </c>
      <c r="Q157" s="150" t="str">
        <f>$P$6</f>
        <v>BIG4/JUNIOR BIG4</v>
      </c>
      <c r="R157" s="93">
        <f>$V$6</f>
        <v>15</v>
      </c>
    </row>
    <row r="158" spans="5:18" ht="15" customHeight="1" x14ac:dyDescent="0.25">
      <c r="E158" s="147" t="str">
        <f t="shared" si="20"/>
        <v>CH of CH</v>
      </c>
      <c r="F158" s="148" t="str">
        <f>$E$10</f>
        <v>VÍŤAZ SK/MLADÝCH</v>
      </c>
      <c r="G158" s="93">
        <f>$M$10</f>
        <v>0</v>
      </c>
      <c r="P158" s="147" t="str">
        <f t="shared" si="21"/>
        <v>Cruft´s</v>
      </c>
      <c r="Q158" s="150" t="str">
        <f>$P$7</f>
        <v>BIS1/JUNIOR BIS1</v>
      </c>
      <c r="R158" s="93">
        <f>$V$7</f>
        <v>60</v>
      </c>
    </row>
    <row r="159" spans="5:18" ht="15" customHeight="1" x14ac:dyDescent="0.25">
      <c r="E159" s="147" t="str">
        <f t="shared" si="20"/>
        <v>CH of CH</v>
      </c>
      <c r="F159" s="148" t="str">
        <f>$E$11</f>
        <v>WINNER</v>
      </c>
      <c r="G159" s="93">
        <f>$M$11</f>
        <v>10</v>
      </c>
      <c r="P159" s="147" t="str">
        <f t="shared" si="21"/>
        <v>Cruft´s</v>
      </c>
      <c r="Q159" s="150" t="str">
        <f>$P$8</f>
        <v>BIS2/JUNIOR BIS2</v>
      </c>
      <c r="R159" s="93">
        <f>$V$8</f>
        <v>50</v>
      </c>
    </row>
    <row r="160" spans="5:18" ht="15" customHeight="1" x14ac:dyDescent="0.25">
      <c r="E160" s="147" t="str">
        <f t="shared" si="20"/>
        <v>CH of CH</v>
      </c>
      <c r="F160" s="148" t="str">
        <f>$E$12</f>
        <v>BOV</v>
      </c>
      <c r="G160" s="93">
        <f>$M$12</f>
        <v>10</v>
      </c>
      <c r="P160" s="147" t="str">
        <f t="shared" si="21"/>
        <v>Cruft´s</v>
      </c>
      <c r="Q160" s="150" t="str">
        <f>$P$9</f>
        <v>BIS3/JUNIOR BIS3</v>
      </c>
      <c r="R160" s="93">
        <f>$V$9</f>
        <v>40</v>
      </c>
    </row>
    <row r="161" spans="5:18" ht="15" customHeight="1" x14ac:dyDescent="0.25">
      <c r="E161" s="147" t="str">
        <f t="shared" si="20"/>
        <v>CH of CH</v>
      </c>
      <c r="F161" s="148" t="str">
        <f>$E$13</f>
        <v>BOH</v>
      </c>
      <c r="G161" s="93">
        <f>$M$13</f>
        <v>10</v>
      </c>
      <c r="P161" s="147" t="str">
        <f t="shared" si="21"/>
        <v>Cruft´s</v>
      </c>
      <c r="Q161" s="150" t="str">
        <f>$P$10</f>
        <v>BIG1/VET.ČEST.DOR.ML. DORAST</v>
      </c>
      <c r="R161" s="93">
        <f>$V$10</f>
        <v>0</v>
      </c>
    </row>
    <row r="162" spans="5:18" ht="15" customHeight="1" x14ac:dyDescent="0.25">
      <c r="E162" s="147" t="str">
        <f t="shared" si="20"/>
        <v>CH of CH</v>
      </c>
      <c r="F162" s="148" t="str">
        <f>$E$14</f>
        <v>BOB</v>
      </c>
      <c r="G162" s="93">
        <f>$M$14</f>
        <v>10</v>
      </c>
      <c r="P162" s="147" t="str">
        <f t="shared" si="21"/>
        <v>Cruft´s</v>
      </c>
      <c r="Q162" s="150" t="str">
        <f>$P$11</f>
        <v>BIG2/VET.ČEST.DOR.ML. DORAST</v>
      </c>
      <c r="R162" s="93">
        <f>$V$11</f>
        <v>0</v>
      </c>
    </row>
    <row r="163" spans="5:18" ht="15" customHeight="1" x14ac:dyDescent="0.25">
      <c r="E163" s="147" t="str">
        <f t="shared" si="20"/>
        <v>CH of CH</v>
      </c>
      <c r="F163" s="148" t="str">
        <f>$E$15</f>
        <v>BOS</v>
      </c>
      <c r="G163" s="93">
        <f>$M$15</f>
        <v>8</v>
      </c>
      <c r="P163" s="147" t="str">
        <f t="shared" si="21"/>
        <v>Cruft´s</v>
      </c>
      <c r="Q163" s="150" t="str">
        <f>$P$12</f>
        <v>BIG3/VET.ČEST.DOR.ML. DORAST</v>
      </c>
      <c r="R163" s="93">
        <f>$V$12</f>
        <v>0</v>
      </c>
    </row>
    <row r="164" spans="5:18" ht="15" customHeight="1" x14ac:dyDescent="0.25">
      <c r="E164" s="147" t="str">
        <f t="shared" si="20"/>
        <v>CH of CH</v>
      </c>
      <c r="F164" s="148" t="str">
        <f>$E$16</f>
        <v>BOJ/BOB)</v>
      </c>
      <c r="G164" s="93">
        <f>$M$16</f>
        <v>10</v>
      </c>
      <c r="P164" s="147" t="str">
        <f t="shared" si="21"/>
        <v>Cruft´s</v>
      </c>
      <c r="Q164" s="150" t="str">
        <f>$P$13</f>
        <v>BIG4/VET.ČEST.DOR.ML. DORAST</v>
      </c>
      <c r="R164" s="93">
        <f>$V$13</f>
        <v>0</v>
      </c>
    </row>
    <row r="165" spans="5:18" ht="15" customHeight="1" x14ac:dyDescent="0.25">
      <c r="E165" s="147" t="str">
        <f t="shared" si="20"/>
        <v>CH of CH</v>
      </c>
      <c r="F165" s="148" t="str">
        <f>$E$17</f>
        <v>PUPPY BOB/MINOR</v>
      </c>
      <c r="G165" s="93">
        <f>$M$17</f>
        <v>10</v>
      </c>
      <c r="P165" s="147" t="str">
        <f t="shared" si="21"/>
        <v>Cruft´s</v>
      </c>
      <c r="Q165" s="150" t="str">
        <f>$P$14</f>
        <v>BIS1/VET.ČEST.DOR.ML. DORAST</v>
      </c>
      <c r="R165" s="93">
        <f>$V$14</f>
        <v>50</v>
      </c>
    </row>
    <row r="166" spans="5:18" ht="15" customHeight="1" x14ac:dyDescent="0.25">
      <c r="E166" s="147" t="str">
        <f t="shared" si="20"/>
        <v>CH of CH</v>
      </c>
      <c r="F166" s="148" t="str">
        <f>$E$18</f>
        <v>KLUB VÍŤAZ/MLADÝCH</v>
      </c>
      <c r="G166" s="93">
        <f>$M$18</f>
        <v>0</v>
      </c>
      <c r="P166" s="147" t="str">
        <f t="shared" si="21"/>
        <v>Cruft´s</v>
      </c>
      <c r="Q166" s="150" t="str">
        <f>$P$15</f>
        <v>BIS2/VET.ČEST.DOR.ML. DORAST</v>
      </c>
      <c r="R166" s="93">
        <f>$V$15</f>
        <v>40</v>
      </c>
    </row>
    <row r="167" spans="5:18" ht="15" customHeight="1" thickBot="1" x14ac:dyDescent="0.3">
      <c r="E167" s="147" t="str">
        <f t="shared" si="20"/>
        <v>CH of CH</v>
      </c>
      <c r="F167" s="154" t="str">
        <f>$E$19</f>
        <v>ŠPEC.VÍŤAZ/MLADÝCH</v>
      </c>
      <c r="G167" s="107">
        <f>$M$19</f>
        <v>0</v>
      </c>
      <c r="P167" s="147" t="str">
        <f t="shared" si="21"/>
        <v>Cruft´s</v>
      </c>
      <c r="Q167" s="150" t="str">
        <f>$P$16</f>
        <v>BIS3/VET.ČEST.DOR.ML. DORAST</v>
      </c>
      <c r="R167" s="93">
        <f>$V$16</f>
        <v>30</v>
      </c>
    </row>
    <row r="168" spans="5:18" ht="15" customHeight="1" x14ac:dyDescent="0.25">
      <c r="P168" s="147" t="str">
        <f t="shared" si="21"/>
        <v>Cruft´s</v>
      </c>
      <c r="Q168" s="150" t="str">
        <f>$P$17</f>
        <v>VÝSTAVA ŠAMPIÓN ŠAMP 1.MIESTO</v>
      </c>
      <c r="R168" s="93">
        <f>$V$17</f>
        <v>0</v>
      </c>
    </row>
    <row r="169" spans="5:18" ht="15" customHeight="1" x14ac:dyDescent="0.25">
      <c r="P169" s="147" t="str">
        <f t="shared" si="21"/>
        <v>Cruft´s</v>
      </c>
      <c r="Q169" s="150" t="str">
        <f>$P$18</f>
        <v>VÝSTAVA ŠAMPIÓN ŠAMP 2.MIESTO</v>
      </c>
      <c r="R169" s="93">
        <f>$V$18</f>
        <v>0</v>
      </c>
    </row>
    <row r="170" spans="5:18" ht="15" customHeight="1" x14ac:dyDescent="0.25">
      <c r="P170" s="147" t="str">
        <f t="shared" si="21"/>
        <v>Cruft´s</v>
      </c>
      <c r="Q170" s="150" t="str">
        <f>$P$19</f>
        <v>VÝSTAVA ŠAMPIÓN ŠAMP 3.MIESTO</v>
      </c>
      <c r="R170" s="93">
        <f>$V$19</f>
        <v>0</v>
      </c>
    </row>
    <row r="171" spans="5:18" ht="15" customHeight="1" x14ac:dyDescent="0.25">
      <c r="P171" s="147" t="str">
        <f t="shared" si="21"/>
        <v>Cruft´s</v>
      </c>
      <c r="Q171" s="150" t="str">
        <f>$P$20</f>
        <v>EURÓPSKY VÍŤAZ/MLADÝCH/VETERÁNOV</v>
      </c>
      <c r="R171" s="93">
        <f>$V$20</f>
        <v>0</v>
      </c>
    </row>
    <row r="172" spans="5:18" ht="15" customHeight="1" thickBot="1" x14ac:dyDescent="0.3">
      <c r="P172" s="151" t="str">
        <f t="shared" si="21"/>
        <v>Cruft´s</v>
      </c>
      <c r="Q172" s="159" t="str">
        <f>$P$24</f>
        <v>SVETOVÝ VÍŤAZ/MLADÝCH/VETERÁNOV</v>
      </c>
      <c r="R172" s="107">
        <f>$V$24</f>
        <v>100</v>
      </c>
    </row>
  </sheetData>
  <sheetProtection algorithmName="SHA-512" hashValue="Puy7Dr/ow2yVoPSOiN7Qp646Rrzi3h35YtLodbtuSJwzsXJ8S9GUTrhS1prFwAyHBS0EmyoAntwxgwhte2FWbg==" saltValue="m2R1MRFJxXEX7+RVHqw3rA==" spinCount="100000" sheet="1" objects="1" scenarios="1" selectLockedCells="1" selectUnlockedCells="1"/>
  <mergeCells count="15">
    <mergeCell ref="AO32:AO33"/>
    <mergeCell ref="AP32:AP33"/>
    <mergeCell ref="AQ32:AQ33"/>
    <mergeCell ref="R31:R32"/>
    <mergeCell ref="E31:E32"/>
    <mergeCell ref="F31:F32"/>
    <mergeCell ref="G31:G32"/>
    <mergeCell ref="A31:A32"/>
    <mergeCell ref="B31:B32"/>
    <mergeCell ref="C31:C32"/>
    <mergeCell ref="P31:P32"/>
    <mergeCell ref="Q31:Q32"/>
    <mergeCell ref="J31:J32"/>
    <mergeCell ref="K31:K32"/>
    <mergeCell ref="L31:L32"/>
  </mergeCells>
  <phoneticPr fontId="8" type="noConversion"/>
  <dataValidations count="2">
    <dataValidation type="list" allowBlank="1" showInputMessage="1" showErrorMessage="1" sqref="AB16" xr:uid="{DE744AE6-76D4-4846-89C3-43C7DE7C4334}">
      <formula1>$AB$2:$AB$7</formula1>
    </dataValidation>
    <dataValidation type="list" allowBlank="1" showInputMessage="1" showErrorMessage="1" sqref="AB18" xr:uid="{3C70535F-C4C6-4A74-A450-F530C6E91E2A}">
      <formula1>INDIRECT($AB$17)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Pes </vt:lpstr>
      <vt:lpstr>Hlava, pohyb, Ridge </vt:lpstr>
      <vt:lpstr>CHS </vt:lpstr>
      <vt:lpstr>Zdroj</vt:lpstr>
      <vt:lpstr>mlady</vt:lpstr>
      <vt:lpstr>'Pes '!Oblasť_tlače</vt:lpstr>
      <vt:lpstr>pes</vt:lpstr>
      <vt:lpstr>pracovny</vt:lpstr>
      <vt:lpstr>sampion</vt:lpstr>
      <vt:lpstr>steniatko</vt:lpstr>
      <vt:lpstr>veteran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Lívia Lakotová</dc:creator>
  <cp:lastModifiedBy>alexandra padiva</cp:lastModifiedBy>
  <cp:revision>0</cp:revision>
  <cp:lastPrinted>2025-11-16T14:03:10Z</cp:lastPrinted>
  <dcterms:created xsi:type="dcterms:W3CDTF">2019-09-17T11:39:26Z</dcterms:created>
  <dcterms:modified xsi:type="dcterms:W3CDTF">2025-11-16T14:04:37Z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